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0" windowWidth="15450" windowHeight="6390" tabRatio="820" activeTab="0"/>
  </bookViews>
  <sheets>
    <sheet name="Свой круг онлайн (корп)" sheetId="1" r:id="rId1"/>
    <sheet name="Лист1" sheetId="2" r:id="rId2"/>
  </sheets>
  <externalReferences>
    <externalReference r:id="rId5"/>
    <externalReference r:id="rId6"/>
    <externalReference r:id="rId7"/>
  </externalReferences>
  <definedNames>
    <definedName name="_xlfn.BAHTTEXT" hidden="1">#NAME?</definedName>
    <definedName name="personal" localSheetId="0">'Свой круг онлайн (корп)'!#REF!</definedName>
    <definedName name="personal">#REF!</definedName>
    <definedName name="Services">#REF!</definedName>
    <definedName name="ServicesTypes">#REF!</definedName>
    <definedName name="гк">#REF!</definedName>
    <definedName name="гн">#REF!</definedName>
    <definedName name="гор" localSheetId="0">'Свой круг онлайн (корп)'!#REF!</definedName>
    <definedName name="гор">#REF!</definedName>
    <definedName name="Группа_тарифов">#REF!</definedName>
    <definedName name="Группы_пользования_Интернетом">#REF!</definedName>
    <definedName name="Группы_тарифов">#REF!</definedName>
    <definedName name="Группы_тарифов1">#REF!</definedName>
    <definedName name="до_10_шт._в_день">#REF!</definedName>
    <definedName name="Затраты_в_месяц">#REF!</definedName>
    <definedName name="Звонки">#REF!</definedName>
    <definedName name="Звонки_в_поездках">#REF!</definedName>
    <definedName name="Количество_SMS___MMS_в_день">#REF!</definedName>
    <definedName name="Количество_звонков">#REF!</definedName>
    <definedName name="курс" localSheetId="0">'Свой круг онлайн (корп)'!#REF!</definedName>
    <definedName name="курс">#REF!</definedName>
    <definedName name="матрица" localSheetId="0">'Свой круг онлайн (корп)'!#REF!</definedName>
    <definedName name="матрица">#REF!</definedName>
    <definedName name="междугородная" localSheetId="0">'Свой круг онлайн (корп)'!#REF!</definedName>
    <definedName name="междугородная">#REF!</definedName>
    <definedName name="международная" localSheetId="0">'Свой круг онлайн (корп)'!#REF!</definedName>
    <definedName name="международная">#REF!</definedName>
    <definedName name="налог" localSheetId="0">'Свой круг онлайн (корп)'!$K$4</definedName>
    <definedName name="налог">#REF!</definedName>
    <definedName name="наташа" localSheetId="0">'Свой круг онлайн (корп)'!#REF!</definedName>
    <definedName name="наташа">'[1]МТС.Команда'!#REF!</definedName>
    <definedName name="ндс">#REF!</definedName>
    <definedName name="_xlnm.Print_Area" localSheetId="0">'Свой круг онлайн (корп)'!$A$3:$G$116</definedName>
    <definedName name="Опции_звонки">#REF!</definedName>
    <definedName name="Опции_интернет">#REF!</definedName>
    <definedName name="Опции_сообщения">#REF!</definedName>
    <definedName name="Потребление_MMS">#REF!</definedName>
    <definedName name="Потребление_SMS">#REF!</definedName>
    <definedName name="Потребление_SMS___MMS">#REF!</definedName>
    <definedName name="Потребление_Интернета">#REF!</definedName>
    <definedName name="Продолжительность_разговора">#REF!</definedName>
    <definedName name="Разговор">#REF!</definedName>
    <definedName name="Распределение_звонков">#REF!</definedName>
    <definedName name="Рекомендуемые_опции_звонки">#REF!</definedName>
    <definedName name="Рекомендуемые_опции_интернет">#REF!</definedName>
    <definedName name="Рекомендуемые_опции_сообщения">#REF!</definedName>
    <definedName name="Рекомендуемый_тариф">#REF!</definedName>
    <definedName name="СК" localSheetId="0">'Свой круг онлайн (корп)'!$K$5</definedName>
    <definedName name="СК">#REF!</definedName>
    <definedName name="Тарифы">#REF!</definedName>
    <definedName name="Текущий_тариф">#REF!</definedName>
    <definedName name="фед" localSheetId="0">'Свой круг онлайн (корп)'!#REF!</definedName>
    <definedName name="фед">#REF!</definedName>
  </definedNames>
  <calcPr fullCalcOnLoad="1" refMode="R1C1"/>
</workbook>
</file>

<file path=xl/sharedStrings.xml><?xml version="1.0" encoding="utf-8"?>
<sst xmlns="http://schemas.openxmlformats.org/spreadsheetml/2006/main" count="142" uniqueCount="136">
  <si>
    <r>
      <t xml:space="preserve">Параметры опции </t>
    </r>
    <r>
      <rPr>
        <b/>
        <u val="single"/>
        <sz val="11"/>
        <rFont val="Arial"/>
        <family val="2"/>
      </rPr>
      <t>«Безлимит-Start»</t>
    </r>
    <r>
      <rPr>
        <sz val="11"/>
        <rFont val="Arial"/>
        <family val="2"/>
      </rPr>
      <t xml:space="preserve"> - предоставляется безлимитный доступ в Интернет круглосуточно без начального ограничения по скорости за ежемесячную плату. При превышении объема трафика 100 Мбайт/сутки, скорость ограничивается до 64 Кбит/с. Скорость восстанавливается до базовой в 03:00 часов следующих суток. При превышении объема трафика 2 Гбайт/месяц скорость ограничивается до 32 Кбит/с. Скорость восстанавливается до базовой в 03.00 часа в дату подключения каждый календарный месяц.</t>
    </r>
  </si>
  <si>
    <t xml:space="preserve">2. Тарифная опция "СуперБИТ" предоставляет безлимитный доступ в Интернет. При превышении суммарного объема принятых и переданных данных 15Мб в час скорость снижается до 64 Кбит/сек до конца текущего часа. В случае превышения суточного порога потребленного объёма трафика 100 Мбайт скорость может быть ограничена  16 килобитами в секунду до конца текущих суток. Под сутками понимается период времени с 03:00 до 03:00 следующих суток. Фактическая скорость может отличаться от заявленной и зависит от технических параметров сети МТС в конкретной точке, а также от ряда других факторов, влияющих на качество предоставления услуг связи. Первый раз списание ежемесячной платы происходит в ближайшую ночь после подключения опции, далее спустя календарный месяц с момента подключения опции в дату (число дня месяца) подключения, если такой даты нет, то списание проходит на последнюю дату месяца. Подробнее на www.sakha.mts.ru </t>
  </si>
  <si>
    <r>
      <t xml:space="preserve">СуперБИТ </t>
    </r>
    <r>
      <rPr>
        <vertAlign val="superscript"/>
        <sz val="12"/>
        <rFont val="Arial Cyr"/>
        <family val="0"/>
      </rPr>
      <t>2</t>
    </r>
    <r>
      <rPr>
        <sz val="12"/>
        <rFont val="Arial Cyr"/>
        <family val="0"/>
      </rPr>
      <t xml:space="preserve"> (супервыгодный Безлимитный Интернет с телефона по всей России)</t>
    </r>
  </si>
  <si>
    <t>13. Отменяются все ограничения по скорости доступа, а объём потребляемого Интернет-трафика через точку доступа (APN) "internet.mts.ru" не учитывается в рамках лимита действующего в рамках подключенных безлимитных опций «Безлимитный Интернет с телефона», «Безлимит-Start», «Безлимит-Mini», «Безлимит-Maxi», «Безлимит-Super». Срок действия опции: "Турбо-кнопка 2" - 2 часа с момента подключения, "Турбо-кнопка 6" - 6 часов с момента подключения. Подробнее на www.sakha.mts.ru</t>
  </si>
  <si>
    <r>
      <t xml:space="preserve">Добавление опции "Турбо Кнопка 2" / "Турбо Кнопка 6" </t>
    </r>
    <r>
      <rPr>
        <vertAlign val="superscript"/>
        <sz val="12"/>
        <rFont val="Arial"/>
        <family val="2"/>
      </rPr>
      <t>13</t>
    </r>
  </si>
  <si>
    <r>
      <t xml:space="preserve">17. В первый месяц плата за подключение и ежемесячная плата за пользование опцией списываются единым платежом в момент подключения услуги.
Далее списывается только ежемесячная плата за пользование безлимитной опцией каждый месяц дискретно (в полном объеме) в день соответствующий дате подключения тарифной опции, независимо от количества средств на счете.
Опции "Безлимит-Start", "Безлимит mini",  "Безлимит maxi" и  "Безлимит Superi"являются взаимоисключающими по отношению друг другу, с опциями «БИТ», «Супер БИТ» и пакетами Интернет-трафика.
Опции "Безлимит-Start", "Безлимит Mini", "Безлимит Maxi", "Безлимит Super" действуют на территории Республики Саха (Якутия), а также Дальнего Востока и Восточной Сибири: Приморский, Хабаровский, Камчатский, Забайкальский края, Магаданская, Сахалинская, Иркутская, Амурская области, Республика Бурятия, Еврейская Автономная область, Чукотский Автономный округ.                                                                                                                                                                                                                                                                                                 Параметры опции  </t>
    </r>
    <r>
      <rPr>
        <b/>
        <u val="single"/>
        <sz val="11"/>
        <rFont val="Arial"/>
        <family val="2"/>
      </rPr>
      <t>"Безлимит Mini"</t>
    </r>
    <r>
      <rPr>
        <sz val="11"/>
        <rFont val="Arial"/>
        <family val="2"/>
      </rPr>
      <t xml:space="preserve"> -  предоставляется безлимитный доступ в Интернет без ограничений скорости. При  превышении порога 250 Мб/сутки ограничение до 64 кбит/сек. Восстановление - в 3:00 следующих суток. При  превышении порога 4 Гб/месяц ограничение  до 32 Кбит/с . Восстановление базовой скорости - с началом следующего месяца в дату подключения услуги
Параметры опции</t>
    </r>
    <r>
      <rPr>
        <b/>
        <u val="single"/>
        <sz val="11"/>
        <rFont val="Arial"/>
        <family val="2"/>
      </rPr>
      <t xml:space="preserve">  "Безлимит Maxi"</t>
    </r>
    <r>
      <rPr>
        <sz val="11"/>
        <rFont val="Arial"/>
        <family val="2"/>
      </rPr>
      <t xml:space="preserve"> предоставляется безлимитный доступ в интернет без ограничений скорости.  При  превышении порога 500 Мб/сутки Ограничение до 64 кбит/сек Восстановление - в 3:00 следующих суток. При  превышении порога 8 Гб/месяц ограничение до 32 Кбит/с  Восстановление  базовой скорости с началом следующего месяца  в дату подключения услуги 
Параметры опции </t>
    </r>
    <r>
      <rPr>
        <b/>
        <u val="single"/>
        <sz val="11"/>
        <rFont val="Arial"/>
        <family val="2"/>
      </rPr>
      <t xml:space="preserve"> "Безлимит Super"</t>
    </r>
    <r>
      <rPr>
        <sz val="11"/>
        <rFont val="Arial"/>
        <family val="2"/>
      </rPr>
      <t xml:space="preserve"> предоставляется безлимитный доступ в интернет без ограничений скорости. При  превышении порога 1000 Мб/сутки ограничение до 64 кбит/сек Восстановление - в 3:00 следующих суток. При превышении порога 12 Гб/месяц ограничение до 32 Кбит/с  Восстановление - в дату подключения услуги. </t>
    </r>
  </si>
  <si>
    <t>«Предоставление SIM-карты М2М термо»</t>
  </si>
  <si>
    <t>95,00</t>
  </si>
  <si>
    <t>- / 399,00</t>
  </si>
  <si>
    <r>
      <rPr>
        <b/>
        <sz val="12"/>
        <rFont val="Arial Cyr"/>
        <family val="0"/>
      </rPr>
      <t xml:space="preserve">50.00 - подключение
</t>
    </r>
    <r>
      <rPr>
        <sz val="12"/>
        <rFont val="Arial Cyr"/>
        <family val="0"/>
      </rPr>
      <t>950,00/1400,00/1900,00/2900,00</t>
    </r>
  </si>
  <si>
    <t>Обслуживание по тарифному плану "Свой круг онлайн (корп.)" предоставляется абонентам юридическим лицам, ИП и участникам программы "Свой круг" - физическим лицам. В случае несоответствую указанному условию, МТС вправе изменить текущий тарифный план на "Супер ноль", уведомив об этом абонента за 10 дней с сохранением авансового метода взаиморасчётов.</t>
  </si>
  <si>
    <r>
      <t xml:space="preserve">Опция "Безлимит-Start"  / "Безлимит Mini" / "Безлимит Maxi" /  "Безлимит Super", в месяц  </t>
    </r>
    <r>
      <rPr>
        <vertAlign val="superscript"/>
        <sz val="14"/>
        <rFont val="Arial"/>
        <family val="2"/>
      </rPr>
      <t>17</t>
    </r>
  </si>
  <si>
    <r>
      <t xml:space="preserve">Пакет Internet 40 / Пакет Internet 100  / Пакет Internet 300   (включает 40 Мб / 100 Мб / 300 Мб входящего и исходящего GPRS-Интернет трафика)  </t>
    </r>
    <r>
      <rPr>
        <vertAlign val="superscript"/>
        <sz val="12"/>
        <rFont val="Arial Cyr"/>
        <family val="0"/>
      </rPr>
      <t xml:space="preserve">9 </t>
    </r>
    <r>
      <rPr>
        <sz val="12"/>
        <rFont val="Arial Cyr"/>
        <family val="0"/>
      </rPr>
      <t xml:space="preserve"> </t>
    </r>
  </si>
  <si>
    <r>
      <rPr>
        <sz val="12"/>
        <color indexed="9"/>
        <rFont val="Arial Cyr"/>
        <family val="0"/>
      </rPr>
      <t>.</t>
    </r>
    <r>
      <rPr>
        <sz val="12"/>
        <rFont val="Arial Cyr"/>
        <family val="0"/>
      </rPr>
      <t>- / 150,00 / 300,00 / 600,00</t>
    </r>
  </si>
  <si>
    <t>исходящие вызовы на номера абонентов МТС Республики Саха (Якутия)</t>
  </si>
  <si>
    <t>исходящие вызовы на номера абонентов МТС других регионов России</t>
  </si>
  <si>
    <t>за сообщение /
 за 1 Мб GPRS- Internet</t>
  </si>
  <si>
    <t>8,45 / 3,45</t>
  </si>
  <si>
    <t>- / 299,00</t>
  </si>
  <si>
    <t>8. Опция «Безлимитные звонки» является взаимоисключающей с услугой "Территория МТС" и "Эксклюзивная сеть".  Для подключения / отключения опции "Безлимитные звонки": наберите со своего мобильного телефона *111*2120#; отправьте SMS-сообщение на номер 111 с текстом 2120 для подключения или 21200 для отключения; воспользуйтесь сервисом «Корпоративный Интернет-Помощник». Подробнее на www.sakha.mts.ru</t>
  </si>
  <si>
    <r>
      <t xml:space="preserve">"Безлимитные звонки" </t>
    </r>
    <r>
      <rPr>
        <b/>
        <vertAlign val="superscript"/>
        <sz val="12"/>
        <rFont val="Arial Cyr"/>
        <family val="0"/>
      </rPr>
      <t>8</t>
    </r>
  </si>
  <si>
    <t>12,00 в сутки</t>
  </si>
  <si>
    <r>
      <t xml:space="preserve">Стоимость GPRS - Интернет, исходящих  SMS / MMS </t>
    </r>
    <r>
      <rPr>
        <b/>
        <vertAlign val="superscript"/>
        <sz val="14"/>
        <rFont val="Arial"/>
        <family val="2"/>
      </rPr>
      <t>7</t>
    </r>
    <r>
      <rPr>
        <b/>
        <sz val="14"/>
        <rFont val="Arial"/>
        <family val="2"/>
      </rPr>
      <t xml:space="preserve"> с оптимизирующими услугами / опциями</t>
    </r>
  </si>
  <si>
    <t>Плата за 1 Мбайт переданной / полученной информации GPRS-Интернет (с 08:01 до 00:00 / с 00:01 до 08:00)</t>
  </si>
  <si>
    <t>60,00/130,00/170,00
без ежемесячной платы</t>
  </si>
  <si>
    <r>
      <t xml:space="preserve">БИТ </t>
    </r>
    <r>
      <rPr>
        <vertAlign val="superscript"/>
        <sz val="12"/>
        <rFont val="Arial Cyr"/>
        <family val="0"/>
      </rPr>
      <t>16</t>
    </r>
    <r>
      <rPr>
        <sz val="12"/>
        <rFont val="Arial Cyr"/>
        <family val="0"/>
      </rPr>
      <t xml:space="preserve"> ( безлимитный доступ в Интернет)</t>
    </r>
  </si>
  <si>
    <t>добавление услуги/
ежемесячная плата</t>
  </si>
  <si>
    <t>Ежемесячная плата за пользование городским номером типа «Золотой» / «Платиновый» / «Инфинити» **</t>
  </si>
  <si>
    <t xml:space="preserve">Под ежемесячной платой понимается абонентская плата.    </t>
  </si>
  <si>
    <t>Под периодическим платежем понимается ежемесячное/еженедельное/ежедневное списание абонентской платы за услуги/опции.</t>
  </si>
  <si>
    <t>9.    Ежедневный платёж списывается  ежедневно до момента отключения пакета пропорционально количеству дней в месяце. GPRS пакеты предоставляются с момента подключения  пропорционально количеству дней в месяце. GPRS-трафик сверх пакета оплачивается согласно тарифного плана. Для подключения пакета 40 MB наберите *111*814#, для подключения пакета 100 MB наберите *111*816# и для подключения пакета 300 MB наберите *111*822#.  Услуги  "Internet 40", "Internet 100", "Internet 300" взаимоисключающие.</t>
  </si>
  <si>
    <t>Периодические платежи за услуги / опции</t>
  </si>
  <si>
    <t>Ежемесячная плата за тариф</t>
  </si>
  <si>
    <t>при нахождении на территории других регионов России</t>
  </si>
  <si>
    <t xml:space="preserve">исходящие вызовы на любые телефоны России (за исключением Республики Саха (Якутия)) </t>
  </si>
  <si>
    <t xml:space="preserve">исходящие вызовы на любые телефоны России (включая Республику Саха (Якутия)) </t>
  </si>
  <si>
    <t>"Везде как дома."</t>
  </si>
  <si>
    <t>Доставка счета (почтой, курьером) / Дубликат счета / Дубликат детализированного счета (периодического)</t>
  </si>
  <si>
    <t>34,00 / 34,00 / 34,00</t>
  </si>
  <si>
    <r>
      <t>Мобильный помощник, Переадресация вызова, Ожидание/удержание вызова,</t>
    </r>
    <r>
      <rPr>
        <sz val="12"/>
        <color indexed="10"/>
        <rFont val="Arial"/>
        <family val="2"/>
      </rPr>
      <t xml:space="preserve"> </t>
    </r>
    <r>
      <rPr>
        <sz val="12"/>
        <rFont val="Arial"/>
        <family val="2"/>
      </rPr>
      <t xml:space="preserve">Конференц-связь,  Мобильный офис, Интернет помощник, Определитель номера </t>
    </r>
    <r>
      <rPr>
        <vertAlign val="superscript"/>
        <sz val="12"/>
        <rFont val="Arial"/>
        <family val="2"/>
      </rPr>
      <t>10</t>
    </r>
    <r>
      <rPr>
        <sz val="12"/>
        <rFont val="Arial"/>
        <family val="2"/>
      </rPr>
      <t>, Автоинформирование о балансе, GPRS, Служба коротких сообщений (SMS),</t>
    </r>
    <r>
      <rPr>
        <sz val="12"/>
        <color indexed="10"/>
        <rFont val="Arial"/>
        <family val="2"/>
      </rPr>
      <t xml:space="preserve"> </t>
    </r>
    <r>
      <rPr>
        <sz val="12"/>
        <rFont val="Arial"/>
        <family val="2"/>
      </rPr>
      <t>"Вам звонили!", Параметры SMS (русский язык), МТС- ИНФО, Запрос баланса через USSD</t>
    </r>
  </si>
  <si>
    <t>** При подключении на данный тарифный план городской номер типа «Платиновый», «Инфинити» не предоставляется. Ежемесячная плата за пользование городским номером типа «Платиновый», «Инфинити» взимается только в случае, если абонент воспользовался услугой «Замена тарифного плана без замены абонентского номера», изменив тарифный план с сохранением городского номера указанного типа. Условия действительны для абонентов, получивших в пользование городской номер (в т.ч. при изменении/замене номера), имеющий тип «Золотой», «Платиновый», «Инфинити», с 19.11.2009 г.</t>
  </si>
  <si>
    <t>4. В ежемесячную плату включено неограниченное количество звонков абонентам МТС Республики Саха (Якутия) и 3000  минут исходящих звонков абонентам МТС других регионов России. Свыше указанного значения звонки абонентам МТС других регионов России оплачиваются согласно Вашему тарифному плану.</t>
  </si>
  <si>
    <t>14. Тарифная опция "Любимая страна" позволяет совершать исходящие международные вызовы на все телефоны выбранной страны по льготным тарифим. Тарифная опция "Любимая страна. Весь мир" позволяет совершать исходящие международные вызовы на все телефоны всех стран мира по льготным тарифам. Тарифная опция «Страны МТС» даёт возможность звонить на номера группы компаний МТС в СНГ и Индии по 4,50 руб./мин. Плата за первый месяц пользования опцией списывается сразу при ее подключении. Со следующего месяца и далее до самостоятельного отключения опции взимается ежемесячная плата в день соответствующий дате подключения. Оплата производится независимо от местонахождения абонента на протяжении всего периода действия услуги. Срок действия предложения не ограничен. Подробнее на www.sakha.mts.ru</t>
  </si>
  <si>
    <t xml:space="preserve">16. Тарифная опция "БИТ" предоставляет безлимитный доступ в Интернет. При превышении суммарного объема принятых и переданных данных 5Мб в час скорость снижается до 64 Кбит/сек до конца текущего часа. В случае превышения суточного порога потребленного объёма трафика 70 Мбайт скорость может быть ограничена  16 килобитами в секунду до конца текущих суток. Под сутками понимается период времени с 03:00 до 03:00 следующих суток. Фактическая скорость может отличаться от заявленной и зависит от технических параметров сети МТС в конкретной точке, а также от ряда других факторов, влияющих на качество предоставления услуг связи.  Ежемесячная плата за опцию списывается ежемесячно дискретно (в полном объеме) с интервалом 1  раз в календарный месяц. Первый раз списание ежемесячной платы происходит в ближайшую ночь после подключения опции, далее спустя календарный месяц с момента подключения опции в дату (число дня месяца) подключения, если такой даты нет, то списание проходит на последнюю дату месяца. </t>
  </si>
  <si>
    <t xml:space="preserve">3. Время действия услуги: с 9:00 до 17:59 в рабочие дни. Тарификация сверх пакета и в период с 18:00 до 8:59 в рабочие дни, а  также в субботу и воскресенье согласно арифному плану. Пакет 1000 минут предоставляется с момента подключения  пропорционально количеству дней в месяце. Ежемесячная плата с 01.11.2009 списывается первого числа каждого календарного месяца в полном объеме. Стоимость подключения услуги «Рабочий безлимит» равна стоимости ежемесячной платы, при этом за первый месяц пользования услугой ежемесячная плата не списывается, а списывается лишь плата за подключение услуги. Подробнее на www.sakha.mts.ru </t>
  </si>
  <si>
    <t>15. Ежемесячная плата за пользование опцией "Межрегиональная сеть" списывается в полном объеме в момент подключения и далее 1-го числа каждого месяца независимо от количества средств на счёте. В случае если на момент списания номер заблокирован, плата будет списана в момент снятия блокировки. При подключении тарифной опции, пакет 300 минут на внутрисетевой роуминг предоставляется в полном объёме. Далее трафик в объеме 300 минут будет предоставляться каждого первого числа, при этом будет обнуляться трафик предоставленный ранее.  Стоимость вызовов свыше пакета оплачивается согласно тарифам на внутрисетевой роуминг. Регионы Дальнего Востока: Хабаровский, Приморский, Забайкальский, Камчатский края, Республики Саха (Якутия) и  Бурятия, Сахалинская, Магаданская, Амурская, Иркутская области, Еврейская Автономная Область, Чукотский Автономный Округ. Тарифные опции "Межрегиональная сеть", "Эксклюзивная сеть", "Свои люди" взаимоисключающие. Подробнее на www.sakha.mts.ru</t>
  </si>
  <si>
    <t>Ежемесячная плата</t>
  </si>
  <si>
    <t>7. Указана стоимость для исходящих/входящих SMS/MMS – сообщений на/от телефонные номера абонентов сотовых сетей связи. В иных случаях, в т.ч. при отправке/получении SMS/MMS – сообщений по коротким (трех-шестизначным) номерам сети МТС, стоимость таких сообщений устанавливается отдельно.</t>
  </si>
  <si>
    <t>12. Плата за подключение услуги списывается с лицевого счета в полном объёме в момент подключения. Срок действия пакета — 30 календарных дней с момента подключения. По истечении 30-ти дней неизрасходованные сообщения сгорают. При подключении нескольких пакетов номиналы их суммируются, сроком действия будет выбран максимальный из сроков действия подключенных пакетов.</t>
  </si>
  <si>
    <t>при нахождении в Республике Саха (Якутия)</t>
  </si>
  <si>
    <t xml:space="preserve">при нахождении на территории других регионов Дальнего Востока </t>
  </si>
  <si>
    <t xml:space="preserve">абонентам МТС Республики Саха (Якутия), оформленным на один контракт </t>
  </si>
  <si>
    <t xml:space="preserve">абонентам МТС других регионов Дальнего Востока, оформленным на один контракт </t>
  </si>
  <si>
    <t xml:space="preserve">300 минут исходящих и входящих вызовов на номера абонентов МТС Республики Саха (Якутия) и других регионов Дальнего Востока, оформленным на один контракт </t>
  </si>
  <si>
    <r>
      <t xml:space="preserve">MMS пакет 15 / MMS пакет 35 / MMS пакет 60 </t>
    </r>
    <r>
      <rPr>
        <vertAlign val="superscript"/>
        <sz val="12"/>
        <rFont val="Arial Cyr"/>
        <family val="0"/>
      </rPr>
      <t>12</t>
    </r>
  </si>
  <si>
    <r>
      <t xml:space="preserve">"Межрегиональная сеть" </t>
    </r>
    <r>
      <rPr>
        <vertAlign val="superscript"/>
        <sz val="12"/>
        <rFont val="Arial"/>
        <family val="2"/>
      </rPr>
      <t>15</t>
    </r>
    <r>
      <rPr>
        <sz val="12"/>
        <rFont val="Arial"/>
        <family val="2"/>
      </rPr>
      <t xml:space="preserve"> (неограниченное общение с  коллегами в соседних регионах)</t>
    </r>
  </si>
  <si>
    <t>Исходящие вызовы на стационарные телефоны Республики Саха (Якутия)</t>
  </si>
  <si>
    <t>добавление услуги</t>
  </si>
  <si>
    <t>Исходя из технических особенностей работы сети, а также в целях обеспечения Абонентов дополнительным механизмом контроля над расходами, ОАО «МТС» вправе устанавливать максимальную продолжительность одного соединения.</t>
  </si>
  <si>
    <t>17,00 / 0,00</t>
  </si>
  <si>
    <t>Исходящие  MMS- сообщения (за сообщение)</t>
  </si>
  <si>
    <t>•  Тариф действителен с 03.02.2010 г. на территории Республики Саха (Якутия)</t>
  </si>
  <si>
    <t>Обслуживание Абонентов осуществляется с использованием отдельного лицевого счета, вне зависимости от количества иных Абонентских номеров.</t>
  </si>
  <si>
    <t>6. В Группу компаний МТС входят операторы: UMC (Украина), UZDUNROBITA (Узбекистан), «Мобильные ТелеСистемы» (Беларусь), BCTI (Туркменистан),  К-Телеком (Армения), Sistema Shyam TeleServices (Индия).</t>
  </si>
  <si>
    <t>Плата за 10 Кбайт переданной/полученной информации GPRS-WAP</t>
  </si>
  <si>
    <t>Услуги, предоставляемые бесплатно</t>
  </si>
  <si>
    <t>В стартовый комплект включены</t>
  </si>
  <si>
    <t>10. Гарантируется определение только мобильных телефонов МТС (на территории Республики Саха (Якутия)).</t>
  </si>
  <si>
    <t>•  Все цены указаны в рублях с учетом налогов</t>
  </si>
  <si>
    <r>
      <t xml:space="preserve">Исходящие вызовы на телефоны других операторов сотовой связи Республики Саха (Якутия) , телефоны прочих операторов стационарной связи г. Якутска (для абонентов гг. Якутск, Мирный, Нерюнгри), г. Мирный (для абонентов г. Мирный), г. Нерюнгри (для абонентов г. Нерюнгри) Республики Саха (Якутия), мобильные телефоны абонентов МТС Республики Саха (Якутия), исходящие вызовы на 0885, сеанс связи с Голосовой почтой при прослушивании сообщения, </t>
    </r>
    <r>
      <rPr>
        <b/>
        <u val="single"/>
        <sz val="12"/>
        <color indexed="10"/>
        <rFont val="Arial"/>
        <family val="2"/>
      </rPr>
      <t>тарифицируются посекундно с 1 сек</t>
    </r>
    <r>
      <rPr>
        <sz val="12"/>
        <rFont val="Arial"/>
        <family val="2"/>
      </rPr>
      <t xml:space="preserve">.; Остальные вызовы округляются поминутно в большую сторону.  Порог соединения для всех направлений вызовов составляет 3 сек. Соединения продолжительностью менее 3 сек. не тарифицируются. </t>
    </r>
  </si>
  <si>
    <t>Спутниковые системы связи</t>
  </si>
  <si>
    <r>
      <t xml:space="preserve">Свой круг онлайн (корп.) </t>
    </r>
    <r>
      <rPr>
        <b/>
        <sz val="12"/>
        <rFont val="Arial"/>
        <family val="2"/>
      </rPr>
      <t xml:space="preserve">                                                                                                                                           </t>
    </r>
    <r>
      <rPr>
        <sz val="14"/>
        <rFont val="Arial"/>
        <family val="2"/>
      </rPr>
      <t xml:space="preserve">федеральный / городской номер                                                                  </t>
    </r>
  </si>
  <si>
    <t>11. По указанному тарифу также оплачиваются вызовы на телефоны МТС- Индия (оператор «Sistema Shyam TeleServices»)</t>
  </si>
  <si>
    <r>
      <t xml:space="preserve">СНГ </t>
    </r>
    <r>
      <rPr>
        <vertAlign val="superscript"/>
        <sz val="12"/>
        <rFont val="Arial"/>
        <family val="2"/>
      </rPr>
      <t>11</t>
    </r>
  </si>
  <si>
    <t>все входящие вызовы</t>
  </si>
  <si>
    <t>Для абонентов, использующих кредитный метод расчетов: непоступление на лицевой счет Абонента в течение 60 дней после приостановления оказания Услуг связи ОАО «МТС» денежных средств в сумме, достаточной для возобновления предоставления услуг, будет означать односторонний отказ абонента от исполнения договора об оказании услуг связи ОАО «МТС».</t>
  </si>
  <si>
    <t>Максимальная продолжительность одного соединения - 60 минут. Исходя из технических особенностей работы сети, а также в целях обеспечения абонентов дополнительным механизмом контроля над расходами, оператор вправе устанавливать максимальную продолжительность одного соединения.</t>
  </si>
  <si>
    <r>
      <t xml:space="preserve">SMS / MMS / GPRS </t>
    </r>
    <r>
      <rPr>
        <b/>
        <vertAlign val="superscript"/>
        <sz val="14"/>
        <rFont val="Arial"/>
        <family val="2"/>
      </rPr>
      <t>7</t>
    </r>
  </si>
  <si>
    <t>* Скидка предоставлена в рамках условий кампании "Годовой контракт". Условием получения скидки является обязательство со стороны Абонента непрерывно пользоваться услугами связи на корпоративном тарифе в течение 1 года (размер скидки 15%) или 2-х лет (размер скидки 20%) с даты начала предоставления скидки. По истечении срока участия в кампании, предоставление скидки автоматически пролонгируется на такой же срок.</t>
  </si>
  <si>
    <t>со скидкой 20%*</t>
  </si>
  <si>
    <t>со скидкой 15%*</t>
  </si>
  <si>
    <r>
      <t xml:space="preserve">Услуга "Рабочий безлимит" (1000 минут исх. вызовов на номера МТС и других сотовых операторов Республики Саха(Якутия)) </t>
    </r>
    <r>
      <rPr>
        <vertAlign val="superscript"/>
        <sz val="12"/>
        <rFont val="Arial Cyr"/>
        <family val="0"/>
      </rPr>
      <t>3</t>
    </r>
  </si>
  <si>
    <t>1. Номера МТС сотрудников Вашей фирмы – номера МТС Республики Саха (Якутия), оформленные на одного абонента и обслуживающиеся по корпоративным тарифным планам.</t>
  </si>
  <si>
    <r>
      <t xml:space="preserve">Дальний Восток </t>
    </r>
    <r>
      <rPr>
        <vertAlign val="superscript"/>
        <sz val="12"/>
        <rFont val="Arial Cyr"/>
        <family val="0"/>
      </rPr>
      <t>5</t>
    </r>
  </si>
  <si>
    <t>5.  Республика Бурятия, Приморский край, Хабаровский край, Амурская обл., Иркутская обл., Камчатская область, Магаданская область, Сахалинская область, Забайкальский край, Еврейская АО, Корякский АО, Усть-Ордынский Бурятский АО, Чукотский АО.</t>
  </si>
  <si>
    <r>
      <t xml:space="preserve">Городской номер </t>
    </r>
    <r>
      <rPr>
        <sz val="14"/>
        <rFont val="Arial"/>
        <family val="2"/>
      </rPr>
      <t>(в месяц)</t>
    </r>
  </si>
  <si>
    <t>Стоимость входящих вызовов</t>
  </si>
  <si>
    <t>Стоимость исходящих вызовов (за минуту)</t>
  </si>
  <si>
    <t>без скидки</t>
  </si>
  <si>
    <t>Исходящие вызовы на мобильные телефоны МТС Республики Саха (Якутия)</t>
  </si>
  <si>
    <t>Исходящие вызовы на мобильные телефоны абонентов МТС других регионов России</t>
  </si>
  <si>
    <t>Исходящие вызовы на мобильные телефоны абонентов других операторов сотовой связи Республики Саха (Якутия)</t>
  </si>
  <si>
    <t>Разовые платежи</t>
  </si>
  <si>
    <t>Интервал тарификации при соединениях по каналам передачи данных GPRS-Интернет 100 Кбайт, GPRS-WAP — 10 Кбайт. 1 Кбайт = 1024 байт, 1 Мб = 1024 Кбайт. Нетарифицируемый объем переданных или полученных данных: GPRS-Интернет — 0 Кбайт, GPRS-WAP — 0 Кбайт. Суммарный объем переданных и полученных данных, превышающий нетарифицируемый объем, округляются в большую сторону с точностью до 100 Кбайт для GPRS-Интернет и 10 Кбайт для GPRS-WAP по факту закрытия GPRS соединения, а также один раз в час в случае установленного GPRS-соединения.</t>
  </si>
  <si>
    <t>Детализация счета</t>
  </si>
  <si>
    <t>Предоставление периодического детализированного счета на бумажном носителе / по электронной почте</t>
  </si>
  <si>
    <t>Предоставление детализированного счета на бумажном носителе  / по электронной почте (за сутки)</t>
  </si>
  <si>
    <t>Детализированный отчет по балансу на бумажном носителе / по электронной почте (за текущий месяц)</t>
  </si>
  <si>
    <t>Услуга "Деловой подход" (льготная стоимость вызова на все мобильные МТС Республики Саха (Якутия)</t>
  </si>
  <si>
    <t>Услуга "Льготные вызовы по Дальнему Востоку" (льготная стоимость на  междугородние вызовы по Дальнему Востоку, за пределы Республики Саха (Якутия), за исключением вызовов абонентам компании МТС)</t>
  </si>
  <si>
    <r>
      <t xml:space="preserve">Услуга "Территория МТС" (неограниченное количество исходящих вызовов на номера МТС Республики Саха (Якутия) и 3000 минут исходящих вызовов абонентам МТС других регионов России </t>
    </r>
    <r>
      <rPr>
        <vertAlign val="superscript"/>
        <sz val="14"/>
        <rFont val="Arial Cyr"/>
        <family val="0"/>
      </rPr>
      <t>4</t>
    </r>
  </si>
  <si>
    <t>•  Продолжение см. на обороте</t>
  </si>
  <si>
    <t>Для абонентов, использующих авансовый метод расчетов: если баланс абонента становится равным или ниже нуля (но не ниже минус 300 руб.), то в течение последующих 61 дня ему будет доступны только входящие звонки, получение SMS и звонки на сервисные номера МТС.
Если по истечении этого периода баланс абонента не превысит значения «0,01» руб., возможность получения указанных услуг прекращается. Непоступление на Лицевой счет абонента в течение 61 дня после истечения указанного выше 61-дневного срока денежных средств в сумме, достаточной для достижения на Лицевом счете положительного остатка, будет означать односторонний отказ абонента от исполнения договора.</t>
  </si>
  <si>
    <t>Услуги подвижной радиотелефонной связи МТС не могут быть использованы Абонентом без дополнительного письменного согласования с Оператором для проведения лотерей, голосований, конкурсов, викторин, рекламы, опросов, массовых рассылок сообщений, установки шлюзов для доступа к сети фиксированной связи и Интернет-телефонии и т.п.</t>
  </si>
  <si>
    <t>При нахождении абонента в "Зоне специальной тарификации"  п. Накын Республики Саха (Якутия) тарификация исходящих и входящих вызовов производится согласно установленному тарифу в "Условиях тарификации при нахождении абонента в зоне специальной тарификации</t>
  </si>
  <si>
    <r>
      <t>Исходящие вызовы на мобильные телефоны абонентов МТС, сотрудников фирмы</t>
    </r>
    <r>
      <rPr>
        <vertAlign val="superscript"/>
        <sz val="12"/>
        <rFont val="Arial Cyr"/>
        <family val="0"/>
      </rPr>
      <t xml:space="preserve">1 </t>
    </r>
  </si>
  <si>
    <t xml:space="preserve">Исходящее SMS-сообщение на  номера сотовых операторов России, кроме номеров Республики Саха (Якутия)  (за сообщение) </t>
  </si>
  <si>
    <t>Исходящее SMS - сообщение на телефоны сотовых операторов Республики Саха (Якутия) (за сообщение)</t>
  </si>
  <si>
    <t>Если условия тарифного плана не предусматривают иное, стоимость доступа к сети связи включена в стоимость комплекта / сумму первого ежемесячного платежа.</t>
  </si>
  <si>
    <t>За изменение тарифа для оплаты телематических услуг связи плата не взимается.</t>
  </si>
  <si>
    <t>Вызовы на федеральные номера абонентов других операторов подвижной связи тарифицируются по направлению региона. Переадресованные вызовы тарифицируются в соответствии с направлением, что соответствуют стоимости исходящего вызова (в соответствии с тарифным планом) на номер, куда установлена переадресация.</t>
  </si>
  <si>
    <t>СК на аб. плату</t>
  </si>
  <si>
    <t>5,00 / 0,00</t>
  </si>
  <si>
    <t>Безлимитное общение с коллегами, близкими и друзьями</t>
  </si>
  <si>
    <t>Стоимость предактивированного комплекта / Минимальный первоначальный авансовый платеж</t>
  </si>
  <si>
    <t>50,00 / 50,00</t>
  </si>
  <si>
    <t>Стоимость исходящих вызовов с оптимизирующими услугами</t>
  </si>
  <si>
    <r>
      <t xml:space="preserve">"Любимая страна" / "Любимая страна. Весь мир" / "Страны МТС" </t>
    </r>
    <r>
      <rPr>
        <vertAlign val="superscript"/>
        <sz val="12"/>
        <rFont val="Arial"/>
        <family val="2"/>
      </rPr>
      <t>14</t>
    </r>
    <r>
      <rPr>
        <sz val="12"/>
        <rFont val="Arial"/>
        <family val="2"/>
      </rPr>
      <t>, в месяц</t>
    </r>
  </si>
  <si>
    <t>Для абонентов, использующих авансовый или кредитный метод расчетов: если в течение периода, равного 60 дням, абонент не осуществляет пользование платными услугами МТС, указанное обстоятельство будет означать односторонний отказ абонента от исполнения договора.</t>
  </si>
  <si>
    <r>
      <t xml:space="preserve">Группа компаний МТС </t>
    </r>
    <r>
      <rPr>
        <vertAlign val="superscript"/>
        <sz val="12"/>
        <rFont val="Arial Cyr"/>
        <family val="0"/>
      </rPr>
      <t>6</t>
    </r>
    <r>
      <rPr>
        <sz val="12"/>
        <rFont val="Arial Cyr"/>
        <family val="0"/>
      </rPr>
      <t xml:space="preserve">   с тарифной опцией «Страны МТС» </t>
    </r>
    <r>
      <rPr>
        <vertAlign val="superscript"/>
        <sz val="12"/>
        <rFont val="Arial Cyr"/>
        <family val="0"/>
      </rPr>
      <t>14</t>
    </r>
  </si>
  <si>
    <t>Европейские страны, Азия</t>
  </si>
  <si>
    <t xml:space="preserve">Стоимость междугородных и международных вызовов </t>
  </si>
  <si>
    <t>50,00 (за 1 Любимую страну) / 190,00 / 50,00</t>
  </si>
  <si>
    <t xml:space="preserve">Исходящие SMS-сообщения на телефоны международных сотовых операторов, за сообщение </t>
  </si>
  <si>
    <t xml:space="preserve">Входящие SMS / MMS- сообщения, за сообщение </t>
  </si>
  <si>
    <t>Вводимые значения</t>
  </si>
  <si>
    <t>налог</t>
  </si>
  <si>
    <t>СК</t>
  </si>
  <si>
    <t>Пересчитать тариф без НДС</t>
  </si>
  <si>
    <t>Добавить годового контракт</t>
  </si>
  <si>
    <t>Остальные регионы России</t>
  </si>
  <si>
    <t>Остальные страны</t>
  </si>
  <si>
    <t>2,00 в сутки</t>
  </si>
  <si>
    <t>за минуту</t>
  </si>
  <si>
    <t>"Международный и национальный роуминг",  Переадресация вызова (время разговора оплачивается), Режим ожидания / удержания вызова, Определитель номера, Индивидуальный выбор номера (федерального / городского), Видеозвонок.</t>
  </si>
  <si>
    <t>100,00 / 150,00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</si>
</sst>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0.0000"/>
    <numFmt numFmtId="166" formatCode="#,##0.0000_ ;\-#,##0.0000\ "/>
    <numFmt numFmtId="167" formatCode="d\-mmm\-yyyy"/>
    <numFmt numFmtId="168" formatCode="0.0"/>
    <numFmt numFmtId="169" formatCode="0.00;[Red]0.00"/>
  </numFmts>
  <fonts count="54">
    <font>
      <sz val="10"/>
      <name val="Arial Cyr"/>
      <family val="0"/>
    </font>
    <font>
      <u val="single"/>
      <sz val="10"/>
      <color indexed="12"/>
      <name val="Arial Cyr"/>
      <family val="0"/>
    </font>
    <font>
      <u val="single"/>
      <sz val="10"/>
      <color indexed="36"/>
      <name val="Arial Cyr"/>
      <family val="0"/>
    </font>
    <font>
      <sz val="11"/>
      <name val="Arial"/>
      <family val="2"/>
    </font>
    <font>
      <sz val="10"/>
      <name val="Arial"/>
      <family val="2"/>
    </font>
    <font>
      <b/>
      <sz val="14"/>
      <name val="Arial"/>
      <family val="2"/>
    </font>
    <font>
      <b/>
      <sz val="10"/>
      <name val="Arial"/>
      <family val="2"/>
    </font>
    <font>
      <sz val="10"/>
      <color indexed="22"/>
      <name val="Arial"/>
      <family val="2"/>
    </font>
    <font>
      <b/>
      <sz val="14"/>
      <color indexed="12"/>
      <name val="Arial"/>
      <family val="2"/>
    </font>
    <font>
      <sz val="12"/>
      <name val="Arial"/>
      <family val="2"/>
    </font>
    <font>
      <sz val="8"/>
      <name val="Tahoma"/>
      <family val="2"/>
    </font>
    <font>
      <b/>
      <sz val="16"/>
      <color indexed="12"/>
      <name val="Arial"/>
      <family val="2"/>
    </font>
    <font>
      <b/>
      <sz val="12"/>
      <name val="Arial"/>
      <family val="2"/>
    </font>
    <font>
      <sz val="12"/>
      <name val="Arial Cyr"/>
      <family val="2"/>
    </font>
    <font>
      <b/>
      <sz val="16"/>
      <name val="Arial"/>
      <family val="2"/>
    </font>
    <font>
      <sz val="11"/>
      <color indexed="10"/>
      <name val="Arial"/>
      <family val="2"/>
    </font>
    <font>
      <sz val="10"/>
      <color indexed="10"/>
      <name val="Arial"/>
      <family val="2"/>
    </font>
    <font>
      <vertAlign val="superscript"/>
      <sz val="12"/>
      <name val="Arial Cyr"/>
      <family val="0"/>
    </font>
    <font>
      <vertAlign val="superscript"/>
      <sz val="12"/>
      <name val="Arial"/>
      <family val="2"/>
    </font>
    <font>
      <sz val="14"/>
      <name val="Arial Cyr"/>
      <family val="0"/>
    </font>
    <font>
      <sz val="14"/>
      <name val="Arial"/>
      <family val="2"/>
    </font>
    <font>
      <sz val="10"/>
      <name val="Helv"/>
      <family val="0"/>
    </font>
    <font>
      <b/>
      <sz val="10"/>
      <name val="Arial Cyr"/>
      <family val="0"/>
    </font>
    <font>
      <vertAlign val="superscript"/>
      <sz val="14"/>
      <name val="Arial Cyr"/>
      <family val="0"/>
    </font>
    <font>
      <b/>
      <vertAlign val="superscript"/>
      <sz val="14"/>
      <name val="Arial"/>
      <family val="2"/>
    </font>
    <font>
      <b/>
      <i/>
      <sz val="12"/>
      <name val="Arial"/>
      <family val="2"/>
    </font>
    <font>
      <b/>
      <sz val="24"/>
      <name val="Arial"/>
      <family val="2"/>
    </font>
    <font>
      <b/>
      <sz val="14"/>
      <name val="Arial Cyr"/>
      <family val="0"/>
    </font>
    <font>
      <vertAlign val="superscript"/>
      <sz val="14"/>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b/>
      <u val="single"/>
      <sz val="12"/>
      <color indexed="10"/>
      <name val="Arial"/>
      <family val="2"/>
    </font>
    <font>
      <b/>
      <vertAlign val="superscript"/>
      <sz val="12"/>
      <name val="Arial Cyr"/>
      <family val="0"/>
    </font>
    <font>
      <b/>
      <u val="single"/>
      <sz val="11"/>
      <name val="Arial"/>
      <family val="2"/>
    </font>
    <font>
      <sz val="12"/>
      <color indexed="9"/>
      <name val="Arial Cyr"/>
      <family val="0"/>
    </font>
    <font>
      <u val="single"/>
      <sz val="8.5"/>
      <color indexed="12"/>
      <name val="Arial Cyr"/>
      <family val="0"/>
    </font>
    <font>
      <sz val="10"/>
      <color indexed="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medium"/>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hair"/>
      <bottom>
        <color indexed="63"/>
      </bottom>
    </border>
    <border>
      <left>
        <color indexed="63"/>
      </left>
      <right>
        <color indexed="63"/>
      </right>
      <top style="medium"/>
      <bottom style="medium"/>
    </border>
    <border>
      <left>
        <color indexed="63"/>
      </left>
      <right>
        <color indexed="63"/>
      </right>
      <top style="hair"/>
      <bottom style="hair"/>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hair"/>
      <bottom style="medium"/>
    </border>
    <border>
      <left>
        <color indexed="63"/>
      </left>
      <right style="hair"/>
      <top style="hair"/>
      <bottom style="hair"/>
    </border>
    <border>
      <left style="hair"/>
      <right style="hair"/>
      <top style="hair"/>
      <bottom style="hair"/>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color indexed="63"/>
      </right>
      <top style="thin"/>
      <bottom style="mediu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thin"/>
      <top style="hair"/>
      <bottom style="hair"/>
    </border>
    <border>
      <left style="medium"/>
      <right>
        <color indexed="63"/>
      </right>
      <top style="medium"/>
      <bottom style="thin"/>
    </border>
    <border>
      <left>
        <color indexed="63"/>
      </left>
      <right style="medium"/>
      <top style="medium"/>
      <bottom style="thin"/>
    </border>
    <border>
      <left>
        <color indexed="63"/>
      </left>
      <right style="hair"/>
      <top style="hair"/>
      <bottom>
        <color indexed="63"/>
      </bottom>
    </border>
    <border>
      <left>
        <color indexed="63"/>
      </left>
      <right style="hair"/>
      <top>
        <color indexed="63"/>
      </top>
      <bottom style="hair"/>
    </border>
    <border>
      <left style="thin"/>
      <right style="thin"/>
      <top style="hair"/>
      <bottom style="hair"/>
    </border>
    <border>
      <left style="thin"/>
      <right>
        <color indexed="63"/>
      </right>
      <top style="hair"/>
      <bottom style="hair"/>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1" fillId="0" borderId="0" applyNumberFormat="0" applyFill="0" applyBorder="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9" applyNumberFormat="0" applyFill="0" applyAlignment="0" applyProtection="0"/>
    <xf numFmtId="0" fontId="21"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6" fillId="4" borderId="0" applyNumberFormat="0" applyBorder="0" applyAlignment="0" applyProtection="0"/>
  </cellStyleXfs>
  <cellXfs count="258">
    <xf numFmtId="0" fontId="0" fillId="0" borderId="0" xfId="0" applyAlignment="1">
      <alignment/>
    </xf>
    <xf numFmtId="0" fontId="3" fillId="0" borderId="0" xfId="0" applyFont="1" applyFill="1" applyAlignment="1" applyProtection="1">
      <alignment/>
      <protection/>
    </xf>
    <xf numFmtId="166" fontId="3" fillId="0" borderId="0" xfId="65" applyNumberFormat="1" applyFont="1" applyFill="1" applyBorder="1" applyAlignment="1" applyProtection="1">
      <alignment/>
      <protection locked="0"/>
    </xf>
    <xf numFmtId="165" fontId="4" fillId="0" borderId="0" xfId="65" applyNumberFormat="1" applyFont="1" applyFill="1" applyBorder="1" applyAlignment="1" applyProtection="1">
      <alignment horizontal="center" vertical="center" wrapText="1"/>
      <protection locked="0"/>
    </xf>
    <xf numFmtId="165" fontId="4" fillId="0" borderId="0"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xf numFmtId="166" fontId="3" fillId="0" borderId="0" xfId="65" applyNumberFormat="1" applyFont="1" applyFill="1" applyBorder="1" applyAlignment="1" applyProtection="1">
      <alignment vertical="center"/>
      <protection locked="0"/>
    </xf>
    <xf numFmtId="165"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65" fontId="6" fillId="0" borderId="0" xfId="65" applyNumberFormat="1" applyFont="1" applyFill="1" applyBorder="1" applyAlignment="1" applyProtection="1">
      <alignment horizontal="center" vertical="center" wrapText="1"/>
      <protection locked="0"/>
    </xf>
    <xf numFmtId="165" fontId="4" fillId="0" borderId="10" xfId="65" applyNumberFormat="1"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protection locked="0"/>
    </xf>
    <xf numFmtId="165" fontId="8" fillId="0" borderId="0"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protection/>
    </xf>
    <xf numFmtId="0" fontId="9" fillId="0" borderId="0" xfId="0" applyFont="1" applyFill="1" applyBorder="1" applyAlignment="1" applyProtection="1">
      <alignment horizontal="right" wrapText="1"/>
      <protection/>
    </xf>
    <xf numFmtId="165" fontId="4" fillId="0" borderId="11" xfId="6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locked="0"/>
    </xf>
    <xf numFmtId="165" fontId="9" fillId="0" borderId="0" xfId="65" applyNumberFormat="1" applyFont="1" applyFill="1" applyBorder="1" applyAlignment="1" applyProtection="1">
      <alignment horizontal="center" vertical="center" wrapText="1"/>
      <protection locked="0"/>
    </xf>
    <xf numFmtId="165" fontId="9" fillId="0" borderId="12" xfId="65" applyNumberFormat="1" applyFont="1" applyFill="1" applyBorder="1" applyAlignment="1" applyProtection="1">
      <alignment horizontal="center" vertical="center" wrapText="1"/>
      <protection locked="0"/>
    </xf>
    <xf numFmtId="165" fontId="9" fillId="0" borderId="13" xfId="65" applyNumberFormat="1" applyFont="1" applyFill="1" applyBorder="1" applyAlignment="1" applyProtection="1">
      <alignment horizontal="center" vertical="center" wrapText="1"/>
      <protection locked="0"/>
    </xf>
    <xf numFmtId="165" fontId="9" fillId="0" borderId="0" xfId="0" applyNumberFormat="1" applyFont="1" applyFill="1" applyBorder="1" applyAlignment="1" applyProtection="1">
      <alignment horizontal="center" vertical="center"/>
      <protection locked="0"/>
    </xf>
    <xf numFmtId="166" fontId="13" fillId="0" borderId="12" xfId="65" applyNumberFormat="1" applyFont="1" applyFill="1" applyBorder="1" applyAlignment="1" applyProtection="1">
      <alignment horizontal="center" vertical="center"/>
      <protection locked="0"/>
    </xf>
    <xf numFmtId="166" fontId="13" fillId="0" borderId="0" xfId="65" applyNumberFormat="1" applyFont="1" applyFill="1" applyBorder="1" applyAlignment="1" applyProtection="1">
      <alignment horizontal="center" vertical="center"/>
      <protection locked="0"/>
    </xf>
    <xf numFmtId="2" fontId="8" fillId="0"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protection locked="0"/>
    </xf>
    <xf numFmtId="2" fontId="3" fillId="0" borderId="0" xfId="0" applyNumberFormat="1" applyFont="1" applyFill="1" applyAlignment="1" applyProtection="1">
      <alignment horizontal="center"/>
      <protection/>
    </xf>
    <xf numFmtId="2" fontId="3" fillId="0" borderId="0" xfId="0" applyNumberFormat="1" applyFont="1" applyFill="1" applyBorder="1" applyAlignment="1" applyProtection="1">
      <alignment horizontal="center"/>
      <protection/>
    </xf>
    <xf numFmtId="165" fontId="16" fillId="0" borderId="0" xfId="65" applyNumberFormat="1" applyFont="1" applyFill="1" applyBorder="1" applyAlignment="1" applyProtection="1">
      <alignment horizontal="center" vertical="center" wrapText="1"/>
      <protection locked="0"/>
    </xf>
    <xf numFmtId="165" fontId="16"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protection locked="0"/>
    </xf>
    <xf numFmtId="165" fontId="9" fillId="0" borderId="12" xfId="0" applyNumberFormat="1" applyFont="1" applyFill="1" applyBorder="1" applyAlignment="1" applyProtection="1">
      <alignment horizontal="center" vertical="center"/>
      <protection locked="0"/>
    </xf>
    <xf numFmtId="165" fontId="16" fillId="0" borderId="12" xfId="65" applyNumberFormat="1" applyFont="1" applyFill="1" applyBorder="1" applyAlignment="1" applyProtection="1">
      <alignment horizontal="center" vertical="center" wrapText="1"/>
      <protection locked="0"/>
    </xf>
    <xf numFmtId="165" fontId="21" fillId="0" borderId="12" xfId="0" applyNumberFormat="1" applyFont="1" applyBorder="1" applyAlignment="1">
      <alignment horizontal="center"/>
    </xf>
    <xf numFmtId="165" fontId="9" fillId="24" borderId="0" xfId="0" applyNumberFormat="1" applyFont="1" applyFill="1" applyBorder="1" applyAlignment="1" applyProtection="1">
      <alignment horizontal="center" vertical="center" wrapText="1"/>
      <protection locked="0"/>
    </xf>
    <xf numFmtId="165" fontId="9" fillId="24" borderId="14" xfId="65" applyNumberFormat="1" applyFont="1" applyFill="1" applyBorder="1" applyAlignment="1" applyProtection="1">
      <alignment horizontal="center" vertical="center" wrapText="1"/>
      <protection locked="0"/>
    </xf>
    <xf numFmtId="165" fontId="9" fillId="24" borderId="12" xfId="0" applyNumberFormat="1" applyFont="1" applyFill="1" applyBorder="1" applyAlignment="1" applyProtection="1">
      <alignment horizontal="center" vertical="center" wrapText="1"/>
      <protection locked="0"/>
    </xf>
    <xf numFmtId="0" fontId="0" fillId="0" borderId="0" xfId="0" applyFill="1" applyBorder="1" applyAlignment="1">
      <alignment vertical="center"/>
    </xf>
    <xf numFmtId="0" fontId="12" fillId="0" borderId="0" xfId="0" applyFont="1" applyFill="1" applyBorder="1" applyAlignment="1" applyProtection="1">
      <alignment horizontal="center" vertical="top"/>
      <protection/>
    </xf>
    <xf numFmtId="0" fontId="14" fillId="0" borderId="0"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0" fillId="0" borderId="16" xfId="0" applyBorder="1" applyAlignment="1">
      <alignment vertical="center"/>
    </xf>
    <xf numFmtId="2" fontId="20" fillId="0" borderId="17" xfId="0" applyNumberFormat="1" applyFont="1" applyFill="1" applyBorder="1" applyAlignment="1" applyProtection="1">
      <alignment horizontal="center" vertical="center"/>
      <protection/>
    </xf>
    <xf numFmtId="2" fontId="20" fillId="0" borderId="15" xfId="0" applyNumberFormat="1" applyFont="1" applyFill="1" applyBorder="1" applyAlignment="1" applyProtection="1">
      <alignment horizontal="center" vertical="center"/>
      <protection/>
    </xf>
    <xf numFmtId="2" fontId="6" fillId="25" borderId="18" xfId="0" applyNumberFormat="1" applyFont="1" applyFill="1" applyBorder="1" applyAlignment="1" applyProtection="1">
      <alignment horizontal="center" vertical="center"/>
      <protection/>
    </xf>
    <xf numFmtId="2" fontId="5" fillId="0" borderId="17"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3" fillId="0" borderId="12" xfId="0" applyFont="1" applyFill="1" applyBorder="1" applyAlignment="1" applyProtection="1">
      <alignment horizontal="center" vertical="center"/>
      <protection locked="0"/>
    </xf>
    <xf numFmtId="2" fontId="20" fillId="25" borderId="19" xfId="0" applyNumberFormat="1" applyFont="1" applyFill="1" applyBorder="1" applyAlignment="1" applyProtection="1">
      <alignment horizontal="center" vertical="center"/>
      <protection/>
    </xf>
    <xf numFmtId="165" fontId="21" fillId="0" borderId="0" xfId="0" applyNumberFormat="1" applyFont="1" applyBorder="1" applyAlignment="1">
      <alignment horizontal="center"/>
    </xf>
    <xf numFmtId="2" fontId="20" fillId="0" borderId="17" xfId="0" applyNumberFormat="1" applyFont="1" applyFill="1" applyBorder="1" applyAlignment="1" applyProtection="1">
      <alignment horizontal="center" vertical="center"/>
      <protection/>
    </xf>
    <xf numFmtId="0" fontId="0" fillId="0" borderId="0" xfId="0" applyFill="1" applyBorder="1" applyAlignment="1">
      <alignment wrapText="1"/>
    </xf>
    <xf numFmtId="0" fontId="0" fillId="0" borderId="0" xfId="0" applyBorder="1" applyAlignment="1">
      <alignment vertical="center"/>
    </xf>
    <xf numFmtId="0" fontId="12" fillId="0" borderId="15" xfId="0" applyFont="1" applyFill="1" applyBorder="1" applyAlignment="1" applyProtection="1">
      <alignment horizontal="center" vertical="top"/>
      <protection/>
    </xf>
    <xf numFmtId="2" fontId="12" fillId="25" borderId="19" xfId="0" applyNumberFormat="1" applyFont="1" applyFill="1" applyBorder="1" applyAlignment="1" applyProtection="1">
      <alignment horizontal="center" vertical="center"/>
      <protection/>
    </xf>
    <xf numFmtId="2" fontId="9" fillId="25" borderId="19" xfId="0" applyNumberFormat="1" applyFont="1" applyFill="1" applyBorder="1" applyAlignment="1" applyProtection="1">
      <alignment horizontal="center" vertical="center"/>
      <protection/>
    </xf>
    <xf numFmtId="2" fontId="20" fillId="0" borderId="0" xfId="0" applyNumberFormat="1" applyFont="1" applyFill="1" applyBorder="1" applyAlignment="1" applyProtection="1">
      <alignment horizontal="center" vertical="center"/>
      <protection/>
    </xf>
    <xf numFmtId="2" fontId="6" fillId="0" borderId="20" xfId="0" applyNumberFormat="1"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locked="0"/>
    </xf>
    <xf numFmtId="2" fontId="6" fillId="25" borderId="19" xfId="0" applyNumberFormat="1" applyFont="1" applyFill="1" applyBorder="1" applyAlignment="1" applyProtection="1">
      <alignment horizontal="left" vertical="center" wrapText="1"/>
      <protection/>
    </xf>
    <xf numFmtId="2" fontId="20" fillId="0" borderId="15" xfId="0" applyNumberFormat="1" applyFont="1" applyFill="1" applyBorder="1" applyAlignment="1" applyProtection="1">
      <alignment horizontal="center" vertical="center" wrapText="1"/>
      <protection/>
    </xf>
    <xf numFmtId="165" fontId="13" fillId="0" borderId="12" xfId="0" applyNumberFormat="1" applyFont="1" applyBorder="1" applyAlignment="1">
      <alignment horizontal="center" vertical="center"/>
    </xf>
    <xf numFmtId="0" fontId="12" fillId="0" borderId="21" xfId="0" applyFont="1" applyFill="1" applyBorder="1" applyAlignment="1" applyProtection="1">
      <alignment horizontal="center" vertical="top"/>
      <protection/>
    </xf>
    <xf numFmtId="0" fontId="3" fillId="0" borderId="12" xfId="0" applyFont="1" applyFill="1" applyBorder="1" applyAlignment="1" applyProtection="1">
      <alignment vertical="center"/>
      <protection locked="0"/>
    </xf>
    <xf numFmtId="2" fontId="19" fillId="0" borderId="17" xfId="0" applyNumberFormat="1" applyFont="1" applyFill="1" applyBorder="1" applyAlignment="1">
      <alignment horizontal="center" vertical="center"/>
    </xf>
    <xf numFmtId="165" fontId="9" fillId="0" borderId="13" xfId="0" applyNumberFormat="1" applyFont="1" applyFill="1" applyBorder="1" applyAlignment="1" applyProtection="1">
      <alignment horizontal="center" vertical="center"/>
      <protection locked="0"/>
    </xf>
    <xf numFmtId="2" fontId="20" fillId="0" borderId="16" xfId="0" applyNumberFormat="1" applyFont="1" applyFill="1" applyBorder="1" applyAlignment="1" applyProtection="1">
      <alignment horizontal="center" vertical="center"/>
      <protection/>
    </xf>
    <xf numFmtId="0" fontId="5" fillId="0" borderId="22" xfId="0" applyFont="1" applyFill="1" applyBorder="1" applyAlignment="1" applyProtection="1">
      <alignment horizontal="left" vertical="center" wrapText="1"/>
      <protection/>
    </xf>
    <xf numFmtId="2" fontId="27" fillId="0" borderId="17" xfId="0" applyNumberFormat="1" applyFont="1" applyBorder="1" applyAlignment="1">
      <alignment horizontal="center" vertical="center"/>
    </xf>
    <xf numFmtId="2" fontId="20" fillId="0" borderId="0" xfId="0" applyNumberFormat="1" applyFont="1" applyFill="1" applyBorder="1" applyAlignment="1" applyProtection="1">
      <alignment horizontal="center" vertical="center"/>
      <protection/>
    </xf>
    <xf numFmtId="2" fontId="5" fillId="0" borderId="17" xfId="0" applyNumberFormat="1" applyFont="1" applyFill="1" applyBorder="1" applyAlignment="1" applyProtection="1">
      <alignment horizontal="center" vertical="center"/>
      <protection/>
    </xf>
    <xf numFmtId="2" fontId="5" fillId="0" borderId="23" xfId="0" applyNumberFormat="1" applyFont="1" applyFill="1" applyBorder="1" applyAlignment="1" applyProtection="1">
      <alignment horizontal="center" vertical="center"/>
      <protection/>
    </xf>
    <xf numFmtId="2" fontId="6" fillId="25" borderId="18" xfId="0" applyNumberFormat="1" applyFont="1" applyFill="1" applyBorder="1" applyAlignment="1" applyProtection="1">
      <alignment horizontal="center" vertical="center" wrapText="1"/>
      <protection/>
    </xf>
    <xf numFmtId="0" fontId="0" fillId="0" borderId="16" xfId="0" applyFill="1" applyBorder="1" applyAlignment="1">
      <alignment vertical="center"/>
    </xf>
    <xf numFmtId="0" fontId="13" fillId="0" borderId="16" xfId="0" applyFont="1" applyFill="1" applyBorder="1" applyAlignment="1">
      <alignment horizontal="left" vertical="center"/>
    </xf>
    <xf numFmtId="165" fontId="13" fillId="0" borderId="12" xfId="0" applyNumberFormat="1" applyFont="1" applyFill="1" applyBorder="1" applyAlignment="1">
      <alignment horizontal="center" vertical="center"/>
    </xf>
    <xf numFmtId="0" fontId="12" fillId="0" borderId="16" xfId="0" applyFont="1" applyFill="1" applyBorder="1" applyAlignment="1" applyProtection="1">
      <alignment horizontal="center" vertical="top"/>
      <protection/>
    </xf>
    <xf numFmtId="0" fontId="9" fillId="0" borderId="16" xfId="0" applyFont="1" applyFill="1" applyBorder="1" applyAlignment="1" applyProtection="1">
      <alignment horizontal="left" vertical="center"/>
      <protection/>
    </xf>
    <xf numFmtId="2" fontId="20" fillId="0" borderId="16" xfId="0" applyNumberFormat="1"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3" fillId="24" borderId="0" xfId="0" applyFont="1" applyFill="1" applyBorder="1" applyAlignment="1" applyProtection="1">
      <alignment vertical="center"/>
      <protection locked="0"/>
    </xf>
    <xf numFmtId="165" fontId="4" fillId="24" borderId="0" xfId="65" applyNumberFormat="1" applyFont="1" applyFill="1" applyBorder="1" applyAlignment="1" applyProtection="1">
      <alignment horizontal="center" vertical="center" wrapText="1"/>
      <protection locked="0"/>
    </xf>
    <xf numFmtId="165" fontId="3" fillId="24" borderId="0" xfId="0" applyNumberFormat="1" applyFont="1" applyFill="1" applyBorder="1" applyAlignment="1" applyProtection="1">
      <alignment vertical="center"/>
      <protection locked="0"/>
    </xf>
    <xf numFmtId="0" fontId="9" fillId="0" borderId="24" xfId="0" applyFont="1" applyFill="1" applyBorder="1" applyAlignment="1">
      <alignment horizontal="left" vertical="center" wrapText="1" indent="2"/>
    </xf>
    <xf numFmtId="0" fontId="9" fillId="0" borderId="25" xfId="0" applyFont="1" applyFill="1" applyBorder="1" applyAlignment="1">
      <alignment horizontal="left" vertical="center" wrapText="1" indent="2"/>
    </xf>
    <xf numFmtId="166" fontId="3" fillId="24" borderId="0" xfId="65" applyNumberFormat="1" applyFont="1" applyFill="1" applyBorder="1" applyAlignment="1" applyProtection="1">
      <alignment vertical="center"/>
      <protection locked="0"/>
    </xf>
    <xf numFmtId="0" fontId="4" fillId="24" borderId="0" xfId="0" applyFont="1" applyFill="1" applyBorder="1" applyAlignment="1" applyProtection="1">
      <alignment horizontal="center" vertical="center"/>
      <protection locked="0"/>
    </xf>
    <xf numFmtId="165" fontId="4" fillId="24" borderId="0" xfId="0" applyNumberFormat="1" applyFont="1" applyFill="1" applyBorder="1" applyAlignment="1" applyProtection="1">
      <alignment horizontal="center" vertical="center" wrapText="1"/>
      <protection locked="0"/>
    </xf>
    <xf numFmtId="165" fontId="16" fillId="24" borderId="0" xfId="0" applyNumberFormat="1" applyFont="1" applyFill="1" applyBorder="1" applyAlignment="1" applyProtection="1">
      <alignment horizontal="center" vertical="center" wrapText="1"/>
      <protection locked="0"/>
    </xf>
    <xf numFmtId="165" fontId="3" fillId="24" borderId="0" xfId="0" applyNumberFormat="1" applyFont="1" applyFill="1" applyBorder="1" applyAlignment="1" applyProtection="1">
      <alignment/>
      <protection locked="0"/>
    </xf>
    <xf numFmtId="0" fontId="3" fillId="24" borderId="0" xfId="0" applyFont="1" applyFill="1" applyBorder="1" applyAlignment="1" applyProtection="1">
      <alignment/>
      <protection locked="0"/>
    </xf>
    <xf numFmtId="14" fontId="9" fillId="24" borderId="18" xfId="0" applyNumberFormat="1" applyFont="1" applyFill="1" applyBorder="1" applyAlignment="1" applyProtection="1">
      <alignment vertical="center"/>
      <protection/>
    </xf>
    <xf numFmtId="14" fontId="9" fillId="24" borderId="18" xfId="0" applyNumberFormat="1" applyFont="1" applyFill="1" applyBorder="1" applyAlignment="1" applyProtection="1">
      <alignment horizontal="center" vertical="center"/>
      <protection/>
    </xf>
    <xf numFmtId="0" fontId="4" fillId="24" borderId="26" xfId="0" applyFont="1" applyFill="1" applyBorder="1" applyAlignment="1" applyProtection="1">
      <alignment horizontal="center" vertical="center"/>
      <protection locked="0"/>
    </xf>
    <xf numFmtId="0" fontId="16" fillId="24" borderId="27" xfId="0" applyFont="1" applyFill="1" applyBorder="1" applyAlignment="1" applyProtection="1">
      <alignment horizontal="center" vertical="center"/>
      <protection locked="0"/>
    </xf>
    <xf numFmtId="0" fontId="4" fillId="24" borderId="28" xfId="0" applyFont="1" applyFill="1" applyBorder="1" applyAlignment="1" applyProtection="1">
      <alignment horizontal="center" vertical="center"/>
      <protection locked="0"/>
    </xf>
    <xf numFmtId="2" fontId="5" fillId="24" borderId="20" xfId="0" applyNumberFormat="1" applyFont="1" applyFill="1" applyBorder="1" applyAlignment="1" applyProtection="1">
      <alignment horizontal="center" vertical="center"/>
      <protection/>
    </xf>
    <xf numFmtId="2" fontId="20" fillId="24" borderId="20" xfId="0" applyNumberFormat="1" applyFont="1" applyFill="1" applyBorder="1" applyAlignment="1" applyProtection="1">
      <alignment horizontal="center" vertical="center"/>
      <protection/>
    </xf>
    <xf numFmtId="0" fontId="4" fillId="24" borderId="29" xfId="0" applyFont="1" applyFill="1" applyBorder="1" applyAlignment="1" applyProtection="1">
      <alignment horizontal="center" vertical="center"/>
      <protection locked="0"/>
    </xf>
    <xf numFmtId="0" fontId="16" fillId="24" borderId="0" xfId="0" applyFont="1" applyFill="1" applyBorder="1" applyAlignment="1" applyProtection="1">
      <alignment horizontal="center" vertical="center"/>
      <protection locked="0"/>
    </xf>
    <xf numFmtId="2" fontId="27" fillId="0" borderId="20" xfId="0" applyNumberFormat="1" applyFont="1" applyFill="1" applyBorder="1" applyAlignment="1">
      <alignment horizontal="center" vertical="center"/>
    </xf>
    <xf numFmtId="2" fontId="12" fillId="25" borderId="18" xfId="0" applyNumberFormat="1" applyFont="1" applyFill="1" applyBorder="1" applyAlignment="1" applyProtection="1">
      <alignment horizontal="center" vertical="center" wrapText="1"/>
      <protection/>
    </xf>
    <xf numFmtId="0" fontId="19" fillId="0" borderId="30" xfId="0" applyFont="1" applyFill="1" applyBorder="1" applyAlignment="1">
      <alignment horizontal="center" vertical="center"/>
    </xf>
    <xf numFmtId="0" fontId="0" fillId="0" borderId="30" xfId="0" applyBorder="1" applyAlignment="1">
      <alignment horizontal="center" vertical="center"/>
    </xf>
    <xf numFmtId="0" fontId="13" fillId="0" borderId="17" xfId="0" applyFont="1" applyFill="1" applyBorder="1" applyAlignment="1">
      <alignment horizontal="left" vertical="top" indent="2"/>
    </xf>
    <xf numFmtId="0" fontId="0" fillId="0" borderId="0" xfId="0" applyFill="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2" fontId="20" fillId="0" borderId="15" xfId="0" applyNumberFormat="1" applyFont="1" applyFill="1" applyBorder="1" applyAlignment="1" applyProtection="1">
      <alignment horizontal="center" vertical="center"/>
      <protection/>
    </xf>
    <xf numFmtId="0" fontId="0" fillId="0" borderId="0" xfId="0" applyFill="1" applyAlignment="1">
      <alignment vertical="top"/>
    </xf>
    <xf numFmtId="0" fontId="0" fillId="24" borderId="0" xfId="0" applyFill="1" applyAlignment="1">
      <alignment horizontal="left" vertical="top" wrapText="1"/>
    </xf>
    <xf numFmtId="0" fontId="9" fillId="0" borderId="23" xfId="0" applyFont="1" applyFill="1" applyBorder="1" applyAlignment="1" applyProtection="1">
      <alignment horizontal="left" vertical="top" wrapText="1"/>
      <protection/>
    </xf>
    <xf numFmtId="0" fontId="0" fillId="0" borderId="23" xfId="0" applyFill="1" applyBorder="1" applyAlignment="1">
      <alignment vertical="top" wrapText="1"/>
    </xf>
    <xf numFmtId="2" fontId="5" fillId="0" borderId="33" xfId="0" applyNumberFormat="1" applyFont="1" applyFill="1" applyBorder="1" applyAlignment="1" applyProtection="1">
      <alignment horizontal="center" vertical="center"/>
      <protection/>
    </xf>
    <xf numFmtId="0" fontId="0" fillId="0" borderId="0" xfId="0" applyFill="1" applyAlignment="1">
      <alignment vertical="center" wrapText="1"/>
    </xf>
    <xf numFmtId="14" fontId="9" fillId="24" borderId="0" xfId="0" applyNumberFormat="1" applyFont="1" applyFill="1" applyBorder="1" applyAlignment="1" applyProtection="1">
      <alignment horizontal="left" vertical="top" wrapText="1"/>
      <protection/>
    </xf>
    <xf numFmtId="0" fontId="0" fillId="24" borderId="0" xfId="0" applyFill="1" applyBorder="1" applyAlignment="1">
      <alignment horizontal="left" vertical="top" wrapText="1"/>
    </xf>
    <xf numFmtId="0" fontId="9" fillId="0" borderId="0" xfId="0" applyFont="1" applyFill="1" applyBorder="1" applyAlignment="1" applyProtection="1">
      <alignment horizontal="left" vertical="top" wrapText="1"/>
      <protection/>
    </xf>
    <xf numFmtId="0" fontId="0" fillId="0" borderId="0" xfId="0" applyAlignment="1">
      <alignment vertical="top"/>
    </xf>
    <xf numFmtId="0" fontId="5" fillId="25" borderId="22" xfId="0" applyFont="1" applyFill="1" applyBorder="1" applyAlignment="1" applyProtection="1">
      <alignment horizontal="left" vertical="center"/>
      <protection/>
    </xf>
    <xf numFmtId="0" fontId="0" fillId="25" borderId="22" xfId="0" applyFill="1" applyBorder="1" applyAlignment="1">
      <alignment vertical="center"/>
    </xf>
    <xf numFmtId="0" fontId="9" fillId="0" borderId="30" xfId="0" applyFont="1" applyFill="1" applyBorder="1" applyAlignment="1" applyProtection="1">
      <alignment horizontal="left" vertical="top"/>
      <protection/>
    </xf>
    <xf numFmtId="0" fontId="13" fillId="0" borderId="30" xfId="0" applyFont="1" applyFill="1" applyBorder="1" applyAlignment="1">
      <alignment horizontal="left" vertical="top"/>
    </xf>
    <xf numFmtId="0" fontId="13" fillId="0" borderId="17" xfId="0" applyFont="1" applyFill="1" applyBorder="1" applyAlignment="1">
      <alignment horizontal="left" vertical="center"/>
    </xf>
    <xf numFmtId="0" fontId="9" fillId="0" borderId="0" xfId="0" applyFont="1" applyFill="1" applyBorder="1" applyAlignment="1" applyProtection="1">
      <alignment horizontal="left" vertical="center" wrapText="1"/>
      <protection/>
    </xf>
    <xf numFmtId="0" fontId="13" fillId="0" borderId="0" xfId="0" applyFont="1" applyFill="1" applyAlignment="1">
      <alignment vertical="center"/>
    </xf>
    <xf numFmtId="14" fontId="9" fillId="0" borderId="0" xfId="0" applyNumberFormat="1" applyFont="1" applyFill="1" applyBorder="1" applyAlignment="1" applyProtection="1">
      <alignment horizontal="left" vertical="center" wrapText="1"/>
      <protection/>
    </xf>
    <xf numFmtId="0" fontId="0" fillId="0" borderId="0" xfId="0" applyFill="1" applyAlignment="1">
      <alignment horizontal="left" vertical="center" wrapText="1"/>
    </xf>
    <xf numFmtId="0" fontId="9" fillId="24" borderId="0" xfId="0" applyFont="1" applyFill="1" applyBorder="1" applyAlignment="1" applyProtection="1">
      <alignment horizontal="left" vertical="top" wrapText="1"/>
      <protection/>
    </xf>
    <xf numFmtId="0" fontId="0" fillId="24" borderId="0" xfId="0" applyFill="1" applyAlignment="1">
      <alignment vertical="top"/>
    </xf>
    <xf numFmtId="0" fontId="5" fillId="0" borderId="0" xfId="0" applyFont="1" applyFill="1" applyBorder="1" applyAlignment="1" applyProtection="1">
      <alignment horizontal="left" vertical="center" wrapText="1"/>
      <protection/>
    </xf>
    <xf numFmtId="0" fontId="22" fillId="0" borderId="0" xfId="0" applyFont="1" applyAlignment="1">
      <alignment vertical="center"/>
    </xf>
    <xf numFmtId="0" fontId="3" fillId="0" borderId="0" xfId="0" applyFont="1" applyFill="1" applyAlignment="1" applyProtection="1">
      <alignment vertical="top" wrapText="1"/>
      <protection/>
    </xf>
    <xf numFmtId="0" fontId="0" fillId="0" borderId="0" xfId="0" applyFill="1" applyAlignment="1">
      <alignment vertical="top" wrapText="1"/>
    </xf>
    <xf numFmtId="0" fontId="13" fillId="0" borderId="17" xfId="0" applyFont="1" applyFill="1" applyBorder="1" applyAlignment="1">
      <alignment horizontal="center" vertical="center" wrapText="1"/>
    </xf>
    <xf numFmtId="0" fontId="0" fillId="0" borderId="34" xfId="0" applyFill="1" applyBorder="1" applyAlignment="1">
      <alignment horizontal="center" vertical="center"/>
    </xf>
    <xf numFmtId="0" fontId="13" fillId="0" borderId="17" xfId="0" applyFont="1" applyFill="1" applyBorder="1" applyAlignment="1">
      <alignment horizontal="left" vertical="top"/>
    </xf>
    <xf numFmtId="0" fontId="0" fillId="0" borderId="17" xfId="0" applyFill="1" applyBorder="1" applyAlignment="1">
      <alignment horizontal="left" vertical="top"/>
    </xf>
    <xf numFmtId="0" fontId="3" fillId="0" borderId="0" xfId="0" applyFont="1" applyFill="1" applyAlignment="1" applyProtection="1">
      <alignment horizontal="left" vertical="top" wrapText="1"/>
      <protection/>
    </xf>
    <xf numFmtId="14" fontId="9" fillId="0" borderId="0" xfId="0" applyNumberFormat="1" applyFont="1" applyFill="1" applyBorder="1" applyAlignment="1" applyProtection="1">
      <alignment horizontal="left" vertical="top" wrapText="1"/>
      <protection/>
    </xf>
    <xf numFmtId="0" fontId="0" fillId="0" borderId="0" xfId="0" applyFill="1" applyAlignment="1">
      <alignment horizontal="left" vertical="top" wrapText="1"/>
    </xf>
    <xf numFmtId="2" fontId="20" fillId="0" borderId="17" xfId="0" applyNumberFormat="1" applyFont="1" applyFill="1" applyBorder="1" applyAlignment="1" applyProtection="1">
      <alignment horizontal="center" vertical="center"/>
      <protection/>
    </xf>
    <xf numFmtId="0" fontId="0" fillId="0" borderId="17" xfId="0" applyFill="1" applyBorder="1" applyAlignment="1">
      <alignment horizontal="center" vertical="center"/>
    </xf>
    <xf numFmtId="0" fontId="0" fillId="0" borderId="17" xfId="0" applyBorder="1" applyAlignment="1">
      <alignment horizontal="center" vertical="center"/>
    </xf>
    <xf numFmtId="0" fontId="13" fillId="0" borderId="17" xfId="0" applyFont="1" applyFill="1" applyBorder="1" applyAlignment="1">
      <alignment vertical="center" wrapText="1"/>
    </xf>
    <xf numFmtId="2" fontId="19" fillId="24" borderId="15" xfId="0" applyNumberFormat="1" applyFont="1" applyFill="1" applyBorder="1" applyAlignment="1">
      <alignment horizontal="center" vertical="center" wrapText="1"/>
    </xf>
    <xf numFmtId="0" fontId="0" fillId="24" borderId="20" xfId="0" applyFill="1" applyBorder="1" applyAlignment="1">
      <alignment horizontal="center" vertical="center" wrapText="1"/>
    </xf>
    <xf numFmtId="0" fontId="19" fillId="25" borderId="22" xfId="0" applyFont="1" applyFill="1" applyBorder="1" applyAlignment="1">
      <alignment horizontal="left" vertical="center"/>
    </xf>
    <xf numFmtId="0" fontId="12" fillId="0" borderId="16" xfId="0" applyFont="1" applyFill="1" applyBorder="1" applyAlignment="1" applyProtection="1">
      <alignment horizontal="center" vertical="top"/>
      <protection/>
    </xf>
    <xf numFmtId="0" fontId="0" fillId="0" borderId="16" xfId="0" applyBorder="1" applyAlignment="1">
      <alignment/>
    </xf>
    <xf numFmtId="0" fontId="13" fillId="0" borderId="15" xfId="0" applyFont="1" applyFill="1" applyBorder="1" applyAlignment="1">
      <alignment horizontal="left" vertical="center" wrapText="1"/>
    </xf>
    <xf numFmtId="0" fontId="0" fillId="0" borderId="17" xfId="0" applyFont="1" applyFill="1" applyBorder="1" applyAlignment="1">
      <alignment horizontal="center" vertical="center"/>
    </xf>
    <xf numFmtId="0" fontId="3" fillId="0" borderId="0" xfId="0" applyFont="1" applyFill="1" applyAlignment="1" applyProtection="1">
      <alignment vertical="top"/>
      <protection/>
    </xf>
    <xf numFmtId="0" fontId="9" fillId="24" borderId="0" xfId="0" applyFont="1" applyFill="1" applyBorder="1" applyAlignment="1">
      <alignment vertical="top" wrapText="1"/>
    </xf>
    <xf numFmtId="0" fontId="0" fillId="24" borderId="0" xfId="0" applyFill="1" applyAlignment="1">
      <alignment vertical="top" wrapText="1"/>
    </xf>
    <xf numFmtId="0" fontId="25" fillId="0" borderId="0" xfId="0" applyFont="1" applyFill="1" applyBorder="1" applyAlignment="1" applyProtection="1">
      <alignment horizontal="left" vertical="top" wrapText="1"/>
      <protection/>
    </xf>
    <xf numFmtId="0" fontId="0" fillId="0" borderId="0" xfId="0" applyFill="1" applyBorder="1" applyAlignment="1">
      <alignment horizontal="left" vertical="top" wrapText="1"/>
    </xf>
    <xf numFmtId="0" fontId="13" fillId="0" borderId="15" xfId="0" applyFont="1" applyFill="1" applyBorder="1" applyAlignment="1">
      <alignment horizontal="left" vertical="center"/>
    </xf>
    <xf numFmtId="0" fontId="5" fillId="25" borderId="19" xfId="0" applyFont="1" applyFill="1" applyBorder="1" applyAlignment="1" applyProtection="1">
      <alignment horizontal="left" vertical="center"/>
      <protection/>
    </xf>
    <xf numFmtId="0" fontId="0" fillId="0" borderId="19" xfId="0" applyBorder="1" applyAlignment="1">
      <alignment vertical="center"/>
    </xf>
    <xf numFmtId="0" fontId="9" fillId="0" borderId="30" xfId="0" applyFont="1" applyFill="1" applyBorder="1" applyAlignment="1" applyProtection="1">
      <alignment horizontal="right" vertical="center"/>
      <protection/>
    </xf>
    <xf numFmtId="0" fontId="0" fillId="0" borderId="30" xfId="0" applyFill="1" applyBorder="1" applyAlignment="1">
      <alignment horizontal="right" vertical="center"/>
    </xf>
    <xf numFmtId="0" fontId="0" fillId="0" borderId="17" xfId="0" applyBorder="1" applyAlignment="1">
      <alignment vertical="center"/>
    </xf>
    <xf numFmtId="0" fontId="19" fillId="0" borderId="17" xfId="0" applyFont="1" applyBorder="1" applyAlignment="1">
      <alignment horizontal="center" vertical="center" wrapText="1"/>
    </xf>
    <xf numFmtId="49" fontId="13" fillId="0" borderId="17" xfId="0" applyNumberFormat="1" applyFont="1" applyFill="1" applyBorder="1" applyAlignment="1">
      <alignment horizontal="center" vertical="center" wrapText="1"/>
    </xf>
    <xf numFmtId="49" fontId="0" fillId="0" borderId="34" xfId="0" applyNumberFormat="1" applyFill="1" applyBorder="1" applyAlignment="1">
      <alignment horizontal="center" vertical="center"/>
    </xf>
    <xf numFmtId="0" fontId="19" fillId="0" borderId="30" xfId="0" applyFont="1" applyFill="1" applyBorder="1" applyAlignment="1">
      <alignment horizontal="center" vertical="center"/>
    </xf>
    <xf numFmtId="0" fontId="0" fillId="0" borderId="30" xfId="0" applyFill="1" applyBorder="1" applyAlignment="1">
      <alignment horizontal="center" vertical="center"/>
    </xf>
    <xf numFmtId="0" fontId="5" fillId="25" borderId="18" xfId="0" applyFont="1" applyFill="1" applyBorder="1" applyAlignment="1" applyProtection="1">
      <alignment horizontal="left" vertical="top"/>
      <protection/>
    </xf>
    <xf numFmtId="0" fontId="19" fillId="0" borderId="18" xfId="0" applyFont="1" applyBorder="1" applyAlignment="1">
      <alignment horizontal="left"/>
    </xf>
    <xf numFmtId="0" fontId="5" fillId="0" borderId="21" xfId="0" applyFont="1" applyFill="1" applyBorder="1" applyAlignment="1" applyProtection="1">
      <alignment horizontal="right" vertical="top" wrapText="1"/>
      <protection/>
    </xf>
    <xf numFmtId="0" fontId="9" fillId="0" borderId="30" xfId="0" applyFont="1" applyFill="1" applyBorder="1" applyAlignment="1" applyProtection="1">
      <alignment horizontal="left" vertical="center"/>
      <protection/>
    </xf>
    <xf numFmtId="0" fontId="0" fillId="0" borderId="30" xfId="0" applyFont="1" applyFill="1" applyBorder="1" applyAlignment="1">
      <alignment horizontal="left" vertical="center"/>
    </xf>
    <xf numFmtId="2" fontId="20" fillId="0" borderId="23" xfId="0" applyNumberFormat="1"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23" xfId="0" applyBorder="1" applyAlignment="1">
      <alignment horizontal="center" vertical="center"/>
    </xf>
    <xf numFmtId="0" fontId="5" fillId="24" borderId="19" xfId="0" applyFont="1" applyFill="1" applyBorder="1" applyAlignment="1" applyProtection="1">
      <alignment horizontal="left" vertical="center"/>
      <protection/>
    </xf>
    <xf numFmtId="0" fontId="0" fillId="24" borderId="20" xfId="0" applyFill="1" applyBorder="1" applyAlignment="1">
      <alignment horizontal="left" vertical="center"/>
    </xf>
    <xf numFmtId="14" fontId="9" fillId="0" borderId="16" xfId="0" applyNumberFormat="1" applyFont="1" applyFill="1" applyBorder="1" applyAlignment="1" applyProtection="1">
      <alignment horizontal="right" vertical="center"/>
      <protection/>
    </xf>
    <xf numFmtId="0" fontId="0" fillId="0" borderId="16" xfId="0" applyBorder="1" applyAlignment="1">
      <alignment vertical="center"/>
    </xf>
    <xf numFmtId="2" fontId="20" fillId="0" borderId="15"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20" xfId="0" applyFill="1" applyBorder="1" applyAlignment="1">
      <alignment horizontal="center" vertical="center" wrapText="1"/>
    </xf>
    <xf numFmtId="0" fontId="9" fillId="24" borderId="17" xfId="0" applyFont="1" applyFill="1" applyBorder="1" applyAlignment="1">
      <alignment horizontal="left" vertical="center" wrapText="1" indent="2"/>
    </xf>
    <xf numFmtId="0" fontId="0" fillId="24" borderId="24" xfId="0" applyFill="1" applyBorder="1" applyAlignment="1">
      <alignment horizontal="left" vertical="center" wrapText="1" indent="2"/>
    </xf>
    <xf numFmtId="0" fontId="26" fillId="0" borderId="21" xfId="0" applyFont="1" applyFill="1" applyBorder="1" applyAlignment="1" applyProtection="1">
      <alignment horizontal="left" vertical="top" wrapText="1"/>
      <protection/>
    </xf>
    <xf numFmtId="0" fontId="12" fillId="0" borderId="21" xfId="0" applyFont="1" applyFill="1" applyBorder="1" applyAlignment="1" applyProtection="1">
      <alignment horizontal="left" vertical="top" wrapText="1"/>
      <protection/>
    </xf>
    <xf numFmtId="0" fontId="9" fillId="0" borderId="15" xfId="55" applyFont="1" applyFill="1" applyBorder="1" applyAlignment="1">
      <alignment vertical="center" wrapText="1"/>
      <protection/>
    </xf>
    <xf numFmtId="0" fontId="13" fillId="0" borderId="0" xfId="0" applyFont="1" applyFill="1" applyBorder="1" applyAlignment="1">
      <alignment vertical="center" wrapText="1"/>
    </xf>
    <xf numFmtId="0" fontId="13" fillId="0" borderId="20" xfId="0" applyFont="1" applyFill="1" applyBorder="1" applyAlignment="1">
      <alignment vertical="center" wrapText="1"/>
    </xf>
    <xf numFmtId="0" fontId="9" fillId="0" borderId="24" xfId="0" applyFont="1" applyFill="1" applyBorder="1" applyAlignment="1">
      <alignment horizontal="left" vertical="center" wrapText="1" indent="2"/>
    </xf>
    <xf numFmtId="0" fontId="13" fillId="0" borderId="24" xfId="0" applyFont="1" applyFill="1" applyBorder="1" applyAlignment="1">
      <alignment horizontal="left" vertical="center" wrapText="1" indent="2"/>
    </xf>
    <xf numFmtId="0" fontId="5" fillId="25" borderId="16" xfId="0" applyFont="1" applyFill="1" applyBorder="1" applyAlignment="1" applyProtection="1">
      <alignment vertical="center"/>
      <protection/>
    </xf>
    <xf numFmtId="2" fontId="20" fillId="25" borderId="16"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20" fillId="0" borderId="23" xfId="0" applyFont="1" applyFill="1" applyBorder="1" applyAlignment="1" applyProtection="1">
      <alignment horizontal="left" vertical="center" wrapText="1"/>
      <protection/>
    </xf>
    <xf numFmtId="0" fontId="0" fillId="25" borderId="19" xfId="0" applyFill="1" applyBorder="1" applyAlignment="1">
      <alignment horizontal="left" vertical="center"/>
    </xf>
    <xf numFmtId="0" fontId="5" fillId="0" borderId="17" xfId="0" applyFont="1" applyFill="1" applyBorder="1" applyAlignment="1" applyProtection="1">
      <alignment horizontal="left" vertical="center"/>
      <protection/>
    </xf>
    <xf numFmtId="0" fontId="12" fillId="0" borderId="0" xfId="0" applyFont="1" applyFill="1" applyAlignment="1" applyProtection="1">
      <alignment horizontal="center" vertical="top"/>
      <protection/>
    </xf>
    <xf numFmtId="0" fontId="0" fillId="0" borderId="0" xfId="0" applyAlignment="1">
      <alignment horizontal="left" vertical="top"/>
    </xf>
    <xf numFmtId="0" fontId="0" fillId="25" borderId="19" xfId="0" applyFill="1" applyBorder="1" applyAlignment="1">
      <alignment vertical="center"/>
    </xf>
    <xf numFmtId="0" fontId="29" fillId="0" borderId="15" xfId="0" applyFont="1" applyFill="1" applyBorder="1" applyAlignment="1">
      <alignment vertical="center" wrapText="1"/>
    </xf>
    <xf numFmtId="0" fontId="22" fillId="0" borderId="0" xfId="0" applyFont="1" applyAlignment="1">
      <alignment vertical="center" wrapText="1"/>
    </xf>
    <xf numFmtId="0" fontId="22" fillId="0" borderId="20" xfId="0" applyFont="1" applyBorder="1" applyAlignment="1">
      <alignment vertical="center" wrapText="1"/>
    </xf>
    <xf numFmtId="2" fontId="5" fillId="0" borderId="17" xfId="0" applyNumberFormat="1" applyFont="1" applyFill="1" applyBorder="1" applyAlignment="1" applyProtection="1">
      <alignment horizontal="center" vertical="center"/>
      <protection/>
    </xf>
    <xf numFmtId="0" fontId="13" fillId="0" borderId="17" xfId="0" applyFont="1" applyFill="1" applyBorder="1" applyAlignment="1">
      <alignment horizontal="left" vertical="center" wrapText="1"/>
    </xf>
    <xf numFmtId="165" fontId="8" fillId="0" borderId="0" xfId="0" applyNumberFormat="1" applyFont="1" applyFill="1" applyBorder="1" applyAlignment="1" applyProtection="1">
      <alignment horizontal="left" vertical="center" wrapText="1"/>
      <protection locked="0"/>
    </xf>
    <xf numFmtId="165" fontId="11" fillId="0" borderId="0" xfId="0" applyNumberFormat="1" applyFont="1" applyFill="1" applyBorder="1" applyAlignment="1" applyProtection="1">
      <alignment wrapText="1"/>
      <protection locked="0"/>
    </xf>
    <xf numFmtId="165" fontId="6" fillId="0" borderId="35" xfId="65" applyNumberFormat="1" applyFont="1" applyFill="1" applyBorder="1" applyAlignment="1" applyProtection="1">
      <alignment horizontal="left" vertical="center" wrapText="1"/>
      <protection locked="0"/>
    </xf>
    <xf numFmtId="165" fontId="6" fillId="0" borderId="22" xfId="65" applyNumberFormat="1" applyFont="1" applyFill="1" applyBorder="1" applyAlignment="1" applyProtection="1">
      <alignment horizontal="left" vertical="center" wrapText="1"/>
      <protection locked="0"/>
    </xf>
    <xf numFmtId="165" fontId="6" fillId="0" borderId="36" xfId="65" applyNumberFormat="1"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xf>
    <xf numFmtId="0" fontId="0" fillId="0" borderId="22" xfId="0" applyBorder="1" applyAlignment="1">
      <alignment horizontal="left" vertical="center" wrapText="1"/>
    </xf>
    <xf numFmtId="0" fontId="29" fillId="24" borderId="15" xfId="0" applyFont="1" applyFill="1" applyBorder="1" applyAlignment="1">
      <alignment vertical="center" wrapText="1"/>
    </xf>
    <xf numFmtId="0" fontId="22" fillId="24" borderId="20" xfId="0" applyFont="1" applyFill="1" applyBorder="1" applyAlignment="1">
      <alignment vertical="center" wrapText="1"/>
    </xf>
    <xf numFmtId="0" fontId="9" fillId="0" borderId="37" xfId="0" applyFont="1" applyFill="1" applyBorder="1" applyAlignment="1">
      <alignment horizontal="left" vertical="center" wrapText="1" indent="2"/>
    </xf>
    <xf numFmtId="0" fontId="0" fillId="0" borderId="38" xfId="0" applyBorder="1" applyAlignment="1">
      <alignment horizontal="left" vertical="center" wrapText="1" indent="2"/>
    </xf>
    <xf numFmtId="2" fontId="19" fillId="0" borderId="15" xfId="0" applyNumberFormat="1" applyFont="1" applyFill="1" applyBorder="1" applyAlignment="1">
      <alignment horizontal="center" vertical="center"/>
    </xf>
    <xf numFmtId="2" fontId="19" fillId="0" borderId="0" xfId="0" applyNumberFormat="1" applyFont="1" applyAlignment="1">
      <alignment horizontal="center" vertical="center"/>
    </xf>
    <xf numFmtId="2" fontId="19" fillId="0" borderId="20" xfId="0" applyNumberFormat="1" applyFont="1" applyBorder="1" applyAlignment="1">
      <alignment horizontal="center" vertical="center"/>
    </xf>
    <xf numFmtId="2" fontId="27" fillId="24" borderId="33" xfId="0" applyNumberFormat="1" applyFont="1" applyFill="1" applyBorder="1" applyAlignment="1">
      <alignment horizontal="center" vertical="center"/>
    </xf>
    <xf numFmtId="2" fontId="27" fillId="24" borderId="32" xfId="0" applyNumberFormat="1" applyFont="1" applyFill="1" applyBorder="1" applyAlignment="1">
      <alignment horizontal="center" vertical="center"/>
    </xf>
    <xf numFmtId="2" fontId="19" fillId="24" borderId="15" xfId="0" applyNumberFormat="1" applyFont="1" applyFill="1" applyBorder="1" applyAlignment="1">
      <alignment horizontal="center" vertical="center"/>
    </xf>
    <xf numFmtId="0" fontId="0" fillId="24" borderId="20" xfId="0" applyFill="1" applyBorder="1" applyAlignment="1">
      <alignment horizontal="center" vertical="center"/>
    </xf>
    <xf numFmtId="2" fontId="6" fillId="25" borderId="18" xfId="0" applyNumberFormat="1" applyFont="1" applyFill="1" applyBorder="1" applyAlignment="1" applyProtection="1">
      <alignment horizontal="center" vertical="center"/>
      <protection/>
    </xf>
    <xf numFmtId="0" fontId="0" fillId="0" borderId="18" xfId="0" applyBorder="1" applyAlignment="1">
      <alignment horizontal="center" vertical="center"/>
    </xf>
    <xf numFmtId="0" fontId="13" fillId="0" borderId="17" xfId="0" applyFont="1" applyBorder="1" applyAlignment="1">
      <alignment horizontal="left" vertical="center" wrapText="1"/>
    </xf>
    <xf numFmtId="0" fontId="13" fillId="0" borderId="17" xfId="0" applyFont="1" applyBorder="1" applyAlignment="1">
      <alignment horizontal="left" vertical="center"/>
    </xf>
    <xf numFmtId="0" fontId="29" fillId="25" borderId="18" xfId="0" applyFont="1" applyFill="1" applyBorder="1" applyAlignment="1">
      <alignment horizontal="center" vertical="center" wrapText="1"/>
    </xf>
    <xf numFmtId="0" fontId="0" fillId="0" borderId="0" xfId="0" applyAlignment="1">
      <alignment vertical="center"/>
    </xf>
    <xf numFmtId="0" fontId="9" fillId="0" borderId="19" xfId="0" applyFont="1" applyFill="1" applyBorder="1" applyAlignment="1" applyProtection="1">
      <alignment horizontal="left" vertical="center" wrapText="1"/>
      <protection/>
    </xf>
    <xf numFmtId="0" fontId="0" fillId="0" borderId="19" xfId="0" applyFont="1" applyFill="1" applyBorder="1" applyAlignment="1">
      <alignment vertical="center" wrapText="1"/>
    </xf>
    <xf numFmtId="0" fontId="9" fillId="0" borderId="16" xfId="0" applyFont="1" applyFill="1" applyBorder="1" applyAlignment="1" applyProtection="1">
      <alignment horizontal="left" vertical="top" wrapText="1"/>
      <protection/>
    </xf>
    <xf numFmtId="0" fontId="0" fillId="0" borderId="16" xfId="0" applyBorder="1" applyAlignment="1">
      <alignment horizontal="left" wrapText="1"/>
    </xf>
    <xf numFmtId="0" fontId="3" fillId="24" borderId="0" xfId="0" applyFont="1" applyFill="1" applyAlignment="1" applyProtection="1">
      <alignment vertical="top" wrapText="1"/>
      <protection/>
    </xf>
    <xf numFmtId="0" fontId="0" fillId="0" borderId="0" xfId="0" applyFill="1" applyAlignment="1">
      <alignment vertical="center"/>
    </xf>
    <xf numFmtId="0" fontId="13" fillId="0" borderId="17" xfId="0" applyFont="1" applyBorder="1" applyAlignment="1">
      <alignment horizontal="center" vertical="center" wrapText="1"/>
    </xf>
    <xf numFmtId="0" fontId="9" fillId="0" borderId="0" xfId="0" applyFont="1" applyFill="1" applyBorder="1" applyAlignment="1" applyProtection="1">
      <alignment horizontal="left" vertical="top" wrapText="1"/>
      <protection/>
    </xf>
    <xf numFmtId="0" fontId="0" fillId="0" borderId="0" xfId="0" applyFont="1" applyFill="1" applyAlignment="1">
      <alignment vertical="top"/>
    </xf>
    <xf numFmtId="0" fontId="0" fillId="0" borderId="16" xfId="0" applyFont="1" applyFill="1" applyBorder="1" applyAlignment="1">
      <alignment horizontal="left" wrapText="1"/>
    </xf>
    <xf numFmtId="2" fontId="19" fillId="0" borderId="15"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5" fillId="25" borderId="0" xfId="0" applyFont="1" applyFill="1" applyBorder="1" applyAlignment="1" applyProtection="1">
      <alignment horizontal="left" vertical="center"/>
      <protection/>
    </xf>
    <xf numFmtId="0" fontId="0" fillId="25" borderId="0" xfId="0" applyFill="1" applyBorder="1" applyAlignment="1">
      <alignment horizontal="left" vertical="center"/>
    </xf>
    <xf numFmtId="0" fontId="9" fillId="0" borderId="34" xfId="0" applyFont="1" applyFill="1" applyBorder="1" applyAlignment="1" applyProtection="1">
      <alignment horizontal="left" vertical="center"/>
      <protection/>
    </xf>
    <xf numFmtId="0" fontId="9" fillId="0" borderId="39" xfId="0" applyFont="1" applyFill="1" applyBorder="1" applyAlignment="1" applyProtection="1">
      <alignment horizontal="left" vertical="center"/>
      <protection/>
    </xf>
    <xf numFmtId="0" fontId="9" fillId="0" borderId="40" xfId="0" applyFont="1" applyFill="1" applyBorder="1" applyAlignment="1" applyProtection="1">
      <alignment horizontal="left" vertical="center"/>
      <protection/>
    </xf>
    <xf numFmtId="2" fontId="5" fillId="0" borderId="17" xfId="0" applyNumberFormat="1" applyFont="1" applyFill="1" applyBorder="1" applyAlignment="1" applyProtection="1">
      <alignment horizontal="center" vertical="center"/>
      <protection/>
    </xf>
    <xf numFmtId="0" fontId="22" fillId="0" borderId="17" xfId="0" applyFont="1" applyFill="1" applyBorder="1" applyAlignment="1">
      <alignment horizontal="center" vertical="center"/>
    </xf>
    <xf numFmtId="0" fontId="0" fillId="0" borderId="15" xfId="0" applyBorder="1" applyAlignment="1">
      <alignment horizontal="left" vertical="center"/>
    </xf>
    <xf numFmtId="0" fontId="9" fillId="0" borderId="41" xfId="0" applyFont="1" applyFill="1" applyBorder="1" applyAlignment="1" applyProtection="1">
      <alignment horizontal="left" vertical="center"/>
      <protection/>
    </xf>
    <xf numFmtId="0" fontId="9" fillId="0" borderId="42" xfId="0" applyFont="1" applyFill="1" applyBorder="1" applyAlignment="1" applyProtection="1">
      <alignment horizontal="left" vertical="center"/>
      <protection/>
    </xf>
    <xf numFmtId="0" fontId="9" fillId="0" borderId="43" xfId="0" applyFont="1" applyFill="1" applyBorder="1" applyAlignment="1" applyProtection="1">
      <alignment horizontal="left" vertical="center"/>
      <protection/>
    </xf>
    <xf numFmtId="2" fontId="20" fillId="0"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cellXfs>
  <cellStyles count="55">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РР_Прайс-лист_18_11_2009"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Стиль 1"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108</xdr:row>
      <xdr:rowOff>0</xdr:rowOff>
    </xdr:from>
    <xdr:to>
      <xdr:col>5</xdr:col>
      <xdr:colOff>133350</xdr:colOff>
      <xdr:row>108</xdr:row>
      <xdr:rowOff>0</xdr:rowOff>
    </xdr:to>
    <xdr:sp>
      <xdr:nvSpPr>
        <xdr:cNvPr id="1" name="Line 3"/>
        <xdr:cNvSpPr>
          <a:spLocks/>
        </xdr:cNvSpPr>
      </xdr:nvSpPr>
      <xdr:spPr>
        <a:xfrm flipH="1">
          <a:off x="14297025" y="382428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1495425</xdr:colOff>
      <xdr:row>108</xdr:row>
      <xdr:rowOff>0</xdr:rowOff>
    </xdr:from>
    <xdr:to>
      <xdr:col>5</xdr:col>
      <xdr:colOff>19050</xdr:colOff>
      <xdr:row>108</xdr:row>
      <xdr:rowOff>0</xdr:rowOff>
    </xdr:to>
    <xdr:sp>
      <xdr:nvSpPr>
        <xdr:cNvPr id="2" name="Line 4"/>
        <xdr:cNvSpPr>
          <a:spLocks/>
        </xdr:cNvSpPr>
      </xdr:nvSpPr>
      <xdr:spPr>
        <a:xfrm flipH="1">
          <a:off x="14201775" y="382428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638175</xdr:colOff>
      <xdr:row>108</xdr:row>
      <xdr:rowOff>0</xdr:rowOff>
    </xdr:from>
    <xdr:to>
      <xdr:col>5</xdr:col>
      <xdr:colOff>666750</xdr:colOff>
      <xdr:row>108</xdr:row>
      <xdr:rowOff>0</xdr:rowOff>
    </xdr:to>
    <xdr:sp>
      <xdr:nvSpPr>
        <xdr:cNvPr id="3" name="Line 5"/>
        <xdr:cNvSpPr>
          <a:spLocks/>
        </xdr:cNvSpPr>
      </xdr:nvSpPr>
      <xdr:spPr>
        <a:xfrm flipH="1">
          <a:off x="14839950" y="382428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1343025</xdr:colOff>
      <xdr:row>108</xdr:row>
      <xdr:rowOff>0</xdr:rowOff>
    </xdr:from>
    <xdr:to>
      <xdr:col>5</xdr:col>
      <xdr:colOff>19050</xdr:colOff>
      <xdr:row>108</xdr:row>
      <xdr:rowOff>0</xdr:rowOff>
    </xdr:to>
    <xdr:sp>
      <xdr:nvSpPr>
        <xdr:cNvPr id="4" name="Line 6"/>
        <xdr:cNvSpPr>
          <a:spLocks/>
        </xdr:cNvSpPr>
      </xdr:nvSpPr>
      <xdr:spPr>
        <a:xfrm flipH="1">
          <a:off x="14049375" y="382428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590550</xdr:colOff>
      <xdr:row>99</xdr:row>
      <xdr:rowOff>0</xdr:rowOff>
    </xdr:from>
    <xdr:to>
      <xdr:col>6</xdr:col>
      <xdr:colOff>57150</xdr:colOff>
      <xdr:row>99</xdr:row>
      <xdr:rowOff>0</xdr:rowOff>
    </xdr:to>
    <xdr:sp>
      <xdr:nvSpPr>
        <xdr:cNvPr id="5" name="Text Box 7"/>
        <xdr:cNvSpPr txBox="1">
          <a:spLocks noChangeArrowheads="1"/>
        </xdr:cNvSpPr>
      </xdr:nvSpPr>
      <xdr:spPr>
        <a:xfrm>
          <a:off x="14792325" y="33023175"/>
          <a:ext cx="8382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a:t>
          </a:r>
        </a:p>
      </xdr:txBody>
    </xdr:sp>
    <xdr:clientData/>
  </xdr:twoCellAnchor>
  <xdr:twoCellAnchor>
    <xdr:from>
      <xdr:col>5</xdr:col>
      <xdr:colOff>609600</xdr:colOff>
      <xdr:row>105</xdr:row>
      <xdr:rowOff>0</xdr:rowOff>
    </xdr:from>
    <xdr:to>
      <xdr:col>6</xdr:col>
      <xdr:colOff>76200</xdr:colOff>
      <xdr:row>105</xdr:row>
      <xdr:rowOff>0</xdr:rowOff>
    </xdr:to>
    <xdr:sp>
      <xdr:nvSpPr>
        <xdr:cNvPr id="6" name="Text Box 8"/>
        <xdr:cNvSpPr txBox="1">
          <a:spLocks noChangeArrowheads="1"/>
        </xdr:cNvSpPr>
      </xdr:nvSpPr>
      <xdr:spPr>
        <a:xfrm>
          <a:off x="14811375" y="36671250"/>
          <a:ext cx="8382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a:t>
          </a:r>
        </a:p>
      </xdr:txBody>
    </xdr:sp>
    <xdr:clientData/>
  </xdr:twoCellAnchor>
  <xdr:twoCellAnchor>
    <xdr:from>
      <xdr:col>5</xdr:col>
      <xdr:colOff>57150</xdr:colOff>
      <xdr:row>108</xdr:row>
      <xdr:rowOff>0</xdr:rowOff>
    </xdr:from>
    <xdr:to>
      <xdr:col>5</xdr:col>
      <xdr:colOff>76200</xdr:colOff>
      <xdr:row>108</xdr:row>
      <xdr:rowOff>0</xdr:rowOff>
    </xdr:to>
    <xdr:sp>
      <xdr:nvSpPr>
        <xdr:cNvPr id="7" name="Line 9"/>
        <xdr:cNvSpPr>
          <a:spLocks/>
        </xdr:cNvSpPr>
      </xdr:nvSpPr>
      <xdr:spPr>
        <a:xfrm flipH="1">
          <a:off x="14258925" y="382428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99</xdr:row>
      <xdr:rowOff>0</xdr:rowOff>
    </xdr:from>
    <xdr:to>
      <xdr:col>5</xdr:col>
      <xdr:colOff>409575</xdr:colOff>
      <xdr:row>99</xdr:row>
      <xdr:rowOff>0</xdr:rowOff>
    </xdr:to>
    <xdr:sp>
      <xdr:nvSpPr>
        <xdr:cNvPr id="8" name="Text Box 10"/>
        <xdr:cNvSpPr txBox="1">
          <a:spLocks noChangeArrowheads="1"/>
        </xdr:cNvSpPr>
      </xdr:nvSpPr>
      <xdr:spPr>
        <a:xfrm>
          <a:off x="14430375" y="33023175"/>
          <a:ext cx="1809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a:t>
          </a:r>
        </a:p>
      </xdr:txBody>
    </xdr:sp>
    <xdr:clientData/>
  </xdr:twoCellAnchor>
  <xdr:twoCellAnchor>
    <xdr:from>
      <xdr:col>4</xdr:col>
      <xdr:colOff>1343025</xdr:colOff>
      <xdr:row>108</xdr:row>
      <xdr:rowOff>0</xdr:rowOff>
    </xdr:from>
    <xdr:to>
      <xdr:col>5</xdr:col>
      <xdr:colOff>9525</xdr:colOff>
      <xdr:row>108</xdr:row>
      <xdr:rowOff>0</xdr:rowOff>
    </xdr:to>
    <xdr:sp>
      <xdr:nvSpPr>
        <xdr:cNvPr id="9" name="Line 11"/>
        <xdr:cNvSpPr>
          <a:spLocks/>
        </xdr:cNvSpPr>
      </xdr:nvSpPr>
      <xdr:spPr>
        <a:xfrm flipH="1">
          <a:off x="14049375" y="38242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1343025</xdr:colOff>
      <xdr:row>108</xdr:row>
      <xdr:rowOff>0</xdr:rowOff>
    </xdr:from>
    <xdr:to>
      <xdr:col>5</xdr:col>
      <xdr:colOff>9525</xdr:colOff>
      <xdr:row>108</xdr:row>
      <xdr:rowOff>0</xdr:rowOff>
    </xdr:to>
    <xdr:sp>
      <xdr:nvSpPr>
        <xdr:cNvPr id="10" name="Line 12"/>
        <xdr:cNvSpPr>
          <a:spLocks/>
        </xdr:cNvSpPr>
      </xdr:nvSpPr>
      <xdr:spPr>
        <a:xfrm flipH="1">
          <a:off x="14049375" y="38242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1343025</xdr:colOff>
      <xdr:row>108</xdr:row>
      <xdr:rowOff>0</xdr:rowOff>
    </xdr:from>
    <xdr:to>
      <xdr:col>5</xdr:col>
      <xdr:colOff>9525</xdr:colOff>
      <xdr:row>108</xdr:row>
      <xdr:rowOff>0</xdr:rowOff>
    </xdr:to>
    <xdr:sp>
      <xdr:nvSpPr>
        <xdr:cNvPr id="11" name="Line 13"/>
        <xdr:cNvSpPr>
          <a:spLocks/>
        </xdr:cNvSpPr>
      </xdr:nvSpPr>
      <xdr:spPr>
        <a:xfrm flipH="1">
          <a:off x="14049375" y="38242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1343025</xdr:colOff>
      <xdr:row>108</xdr:row>
      <xdr:rowOff>0</xdr:rowOff>
    </xdr:from>
    <xdr:to>
      <xdr:col>5</xdr:col>
      <xdr:colOff>9525</xdr:colOff>
      <xdr:row>108</xdr:row>
      <xdr:rowOff>0</xdr:rowOff>
    </xdr:to>
    <xdr:sp>
      <xdr:nvSpPr>
        <xdr:cNvPr id="12" name="Line 14"/>
        <xdr:cNvSpPr>
          <a:spLocks/>
        </xdr:cNvSpPr>
      </xdr:nvSpPr>
      <xdr:spPr>
        <a:xfrm flipH="1">
          <a:off x="14049375" y="38242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1343025</xdr:colOff>
      <xdr:row>108</xdr:row>
      <xdr:rowOff>0</xdr:rowOff>
    </xdr:from>
    <xdr:to>
      <xdr:col>5</xdr:col>
      <xdr:colOff>9525</xdr:colOff>
      <xdr:row>108</xdr:row>
      <xdr:rowOff>0</xdr:rowOff>
    </xdr:to>
    <xdr:sp>
      <xdr:nvSpPr>
        <xdr:cNvPr id="13" name="Line 15"/>
        <xdr:cNvSpPr>
          <a:spLocks/>
        </xdr:cNvSpPr>
      </xdr:nvSpPr>
      <xdr:spPr>
        <a:xfrm flipH="1">
          <a:off x="14049375" y="38242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1343025</xdr:colOff>
      <xdr:row>108</xdr:row>
      <xdr:rowOff>0</xdr:rowOff>
    </xdr:from>
    <xdr:to>
      <xdr:col>5</xdr:col>
      <xdr:colOff>9525</xdr:colOff>
      <xdr:row>108</xdr:row>
      <xdr:rowOff>0</xdr:rowOff>
    </xdr:to>
    <xdr:sp>
      <xdr:nvSpPr>
        <xdr:cNvPr id="14" name="Line 16"/>
        <xdr:cNvSpPr>
          <a:spLocks/>
        </xdr:cNvSpPr>
      </xdr:nvSpPr>
      <xdr:spPr>
        <a:xfrm flipH="1">
          <a:off x="14049375" y="38242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106</xdr:row>
      <xdr:rowOff>0</xdr:rowOff>
    </xdr:from>
    <xdr:to>
      <xdr:col>5</xdr:col>
      <xdr:colOff>19050</xdr:colOff>
      <xdr:row>106</xdr:row>
      <xdr:rowOff>0</xdr:rowOff>
    </xdr:to>
    <xdr:sp>
      <xdr:nvSpPr>
        <xdr:cNvPr id="15" name="Line 17"/>
        <xdr:cNvSpPr>
          <a:spLocks/>
        </xdr:cNvSpPr>
      </xdr:nvSpPr>
      <xdr:spPr>
        <a:xfrm flipH="1">
          <a:off x="14201775" y="37328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1343025</xdr:colOff>
      <xdr:row>108</xdr:row>
      <xdr:rowOff>0</xdr:rowOff>
    </xdr:from>
    <xdr:to>
      <xdr:col>5</xdr:col>
      <xdr:colOff>28575</xdr:colOff>
      <xdr:row>108</xdr:row>
      <xdr:rowOff>0</xdr:rowOff>
    </xdr:to>
    <xdr:sp>
      <xdr:nvSpPr>
        <xdr:cNvPr id="16" name="Line 18"/>
        <xdr:cNvSpPr>
          <a:spLocks/>
        </xdr:cNvSpPr>
      </xdr:nvSpPr>
      <xdr:spPr>
        <a:xfrm flipH="1">
          <a:off x="14049375" y="382428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581025</xdr:colOff>
      <xdr:row>108</xdr:row>
      <xdr:rowOff>0</xdr:rowOff>
    </xdr:from>
    <xdr:to>
      <xdr:col>5</xdr:col>
      <xdr:colOff>600075</xdr:colOff>
      <xdr:row>108</xdr:row>
      <xdr:rowOff>0</xdr:rowOff>
    </xdr:to>
    <xdr:sp>
      <xdr:nvSpPr>
        <xdr:cNvPr id="17" name="Line 19"/>
        <xdr:cNvSpPr>
          <a:spLocks/>
        </xdr:cNvSpPr>
      </xdr:nvSpPr>
      <xdr:spPr>
        <a:xfrm flipH="1">
          <a:off x="14782800" y="382428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6</xdr:col>
      <xdr:colOff>161925</xdr:colOff>
      <xdr:row>2</xdr:row>
      <xdr:rowOff>47625</xdr:rowOff>
    </xdr:from>
    <xdr:to>
      <xdr:col>6</xdr:col>
      <xdr:colOff>1943100</xdr:colOff>
      <xdr:row>2</xdr:row>
      <xdr:rowOff>876300</xdr:rowOff>
    </xdr:to>
    <xdr:pic>
      <xdr:nvPicPr>
        <xdr:cNvPr id="18" name="Picture 21" descr="MTS_Logo_rus"/>
        <xdr:cNvPicPr preferRelativeResize="1">
          <a:picLocks noChangeAspect="1"/>
        </xdr:cNvPicPr>
      </xdr:nvPicPr>
      <xdr:blipFill>
        <a:blip r:embed="rId1"/>
        <a:srcRect l="9216" t="16287" r="13133" b="25080"/>
        <a:stretch>
          <a:fillRect/>
        </a:stretch>
      </xdr:blipFill>
      <xdr:spPr>
        <a:xfrm>
          <a:off x="15735300" y="47625"/>
          <a:ext cx="178117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1\DENIS~1.PRI\LOCALS~1\Temp\notes6030C8\&#1052;&#1058;&#1057;%20&#1042;&#1099;&#1076;&#1077;&#1083;&#1077;&#1085;&#1085;&#1099;&#1081;%20&#1055;&#1088;&#1072;&#1081;&#1089;%20&#1083;&#1080;&#1089;&#1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harepoint.mrdv.mts.ru/DOCUME~1\nbshabar\LOCALS~1\Temp\notes6030C8\&#1043;&#1086;&#1090;&#1086;&#1074;&#1099;&#1081;%20&#1086;&#1092;&#1080;&#1089;\&#1055;&#1088;&#1080;&#1083;&#1086;&#1078;&#1077;&#1085;&#1080;&#1077;%209_&#1055;&#1088;&#1072;&#1081;&#1089;%20&#1085;&#1072;%20&#1089;&#1072;&#1081;&#1090;_&#1096;&#1072;&#1073;&#1083;&#1086;&#1085;&#1043;&#1054;%204_&#1071;&#1082;&#1091;&#1090;&#1080;&#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51.18.20\shared_folder\DOCUME~1\svpestri\LOCALS~1\Temp\Rar$DI39.517\&#1055;&#1088;&#1080;&#1083;&#1086;&#1078;&#1077;&#1085;&#1080;&#1077;%206%20&#1087;&#1088;&#1072;&#1081;&#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лавный"/>
      <sheetName val="Базовый"/>
      <sheetName val="Универсальный"/>
      <sheetName val="Любимый"/>
      <sheetName val="Практичный"/>
      <sheetName val="Все свои"/>
      <sheetName val="Специальный"/>
      <sheetName val="Первый"/>
      <sheetName val="Red"/>
      <sheetName val="Профи 50"/>
      <sheetName val="Профи 200"/>
      <sheetName val="Профи 600"/>
      <sheetName val="Эксклюзив' "/>
      <sheetName val="Бизнес без границ"/>
      <sheetName val="Команда"/>
      <sheetName val="МТС.Команда"/>
      <sheetName val="МТС.Корпоративная сеть"/>
      <sheetName val="МТС.Корпоративный Мобайл"/>
      <sheetName val="Корпоративный Универсал"/>
      <sheetName val="Корпоративный Эксклюзив"/>
      <sheetName val="Корпорация I"/>
      <sheetName val="Корпорация II"/>
      <sheetName val="Корпорация II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раткая версия"/>
      <sheetName val="Полная версия"/>
      <sheetName val="pd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DF_Биз4_Ф"/>
      <sheetName val="PDF_Биз6_Г"/>
      <sheetName val="PDF_Биз6_Ф"/>
      <sheetName val="PDF_БизУ"/>
      <sheetName val="PDF_ВсеС"/>
      <sheetName val="PDF_ГОС"/>
      <sheetName val="PDF_ГОС+"/>
      <sheetName val="PDF_ГОС08"/>
      <sheetName val="PDF_Дел"/>
      <sheetName val="PDF_Дж0,07"/>
      <sheetName val="PDF_ДжКл"/>
      <sheetName val="PDF_ДжТ"/>
      <sheetName val="PDF_ДР"/>
      <sheetName val="PDF_Збт"/>
      <sheetName val="PDF_ЕВР"/>
      <sheetName val="PDF_Ед"/>
      <sheetName val="PDF_КЛС"/>
      <sheetName val="PDF_Клб"/>
      <sheetName val="PDF_Летн"/>
      <sheetName val="PDF_Лок"/>
      <sheetName val="PDF_Люб_П"/>
      <sheetName val="PDF_ЛЮБ_ф"/>
      <sheetName val="PDF_Мол"/>
      <sheetName val="PDF_МЗ"/>
      <sheetName val="PDF_МЗ+"/>
      <sheetName val="PDF_МТС.O"/>
      <sheetName val="СуперОнл"/>
      <sheetName val="PDF_МТСК"/>
      <sheetName val="PDF_МТСК2"/>
      <sheetName val="PDF_МТСК3"/>
      <sheetName val="PDF_МТС.М-Б"/>
      <sheetName val="Эксклюзив"/>
      <sheetName val="PDF_МТС.SMS"/>
      <sheetName val="PDF_МЫ"/>
      <sheetName val="PDF_Обл"/>
      <sheetName val="PDF_ОД.ру"/>
      <sheetName val="PDF_Онл"/>
      <sheetName val="PDF_ОптВ"/>
      <sheetName val="PDF_ОптД"/>
      <sheetName val="PDF_ОптУ"/>
      <sheetName val="PDF_Опт100"/>
      <sheetName val="PDF_Опт200"/>
      <sheetName val="PDF_Пер"/>
      <sheetName val="PDF_ПХ5"/>
      <sheetName val="PDF_Под"/>
      <sheetName val="PDF_Пр"/>
      <sheetName val="PDF_През"/>
      <sheetName val="PDF_Прос"/>
      <sheetName val="PDF_Про13"/>
      <sheetName val="PDF_Про15"/>
      <sheetName val="PDF_Про3_Г"/>
      <sheetName val="PDF_Про3_Ф"/>
      <sheetName val="PDF_Про300"/>
      <sheetName val="PDF_Про5"/>
      <sheetName val="PDF_Про8_Г"/>
      <sheetName val="PDF_Про8_Ф"/>
      <sheetName val="PDF_Рас"/>
      <sheetName val="PDF_Рац"/>
      <sheetName val="PDF_Сн"/>
      <sheetName val="PDF_Св"/>
      <sheetName val="PDF_СДж"/>
      <sheetName val="PDF_СП"/>
      <sheetName val="PDF_СН_2011"/>
      <sheetName val="PDF_Удч"/>
      <sheetName val="PDF_Уни"/>
      <sheetName val="PDF_ХДж"/>
      <sheetName val="PDF_Эк"/>
      <sheetName val="PDF_Эл"/>
      <sheetName val="PDF_iОн"/>
      <sheetName val="PDF_MAX"/>
      <sheetName val="PDF_M_Act"/>
      <sheetName val="PDF_M_One"/>
      <sheetName val="PDF_M_Pl"/>
      <sheetName val="PDF_M_S"/>
      <sheetName val="PDF_RED"/>
      <sheetName val="PDF_REDN"/>
      <sheetName val="PDF_REDt"/>
      <sheetName val="PDF_SIM"/>
      <sheetName val="PDF_VIP10"/>
      <sheetName val="PDF_VIP16"/>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50"/>
  <dimension ref="A1:T348"/>
  <sheetViews>
    <sheetView tabSelected="1" view="pageBreakPreview" zoomScale="73" zoomScaleNormal="80" zoomScaleSheetLayoutView="73" zoomScalePageLayoutView="0" workbookViewId="0" topLeftCell="A1">
      <pane ySplit="2" topLeftCell="BM3" activePane="bottomLeft" state="frozen"/>
      <selection pane="topLeft" activeCell="P31" sqref="P31"/>
      <selection pane="bottomLeft" activeCell="E4" sqref="E4:G4"/>
    </sheetView>
  </sheetViews>
  <sheetFormatPr defaultColWidth="9.00390625" defaultRowHeight="12.75" outlineLevelCol="1"/>
  <cols>
    <col min="1" max="1" width="5.25390625" style="1" customWidth="1"/>
    <col min="2" max="2" width="32.875" style="1" customWidth="1"/>
    <col min="3" max="3" width="53.625" style="1" customWidth="1"/>
    <col min="4" max="4" width="75.00390625" style="1" customWidth="1"/>
    <col min="5" max="5" width="19.625" style="26" customWidth="1"/>
    <col min="6" max="6" width="18.00390625" style="26" customWidth="1"/>
    <col min="7" max="7" width="26.75390625" style="26" customWidth="1"/>
    <col min="8" max="8" width="6.125" style="2" customWidth="1"/>
    <col min="9" max="9" width="16.00390625" style="3" hidden="1" customWidth="1" outlineLevel="1"/>
    <col min="10" max="10" width="16.00390625" style="28" hidden="1" customWidth="1" outlineLevel="1"/>
    <col min="11" max="11" width="16.00390625" style="3" hidden="1" customWidth="1" outlineLevel="1"/>
    <col min="12" max="12" width="16.00390625" style="4" hidden="1" customWidth="1" outlineLevel="1"/>
    <col min="13" max="13" width="16.00390625" style="4" customWidth="1" collapsed="1"/>
    <col min="14" max="14" width="16.00390625" style="4" customWidth="1"/>
    <col min="15" max="16" width="18.75390625" style="5" customWidth="1"/>
    <col min="17" max="20" width="9.125" style="5" customWidth="1"/>
    <col min="21" max="16384" width="9.125" style="6" customWidth="1"/>
  </cols>
  <sheetData>
    <row r="1" spans="1:9" ht="18" customHeight="1" hidden="1">
      <c r="A1" s="6"/>
      <c r="B1" s="208" t="s">
        <v>128</v>
      </c>
      <c r="C1" s="208"/>
      <c r="D1" s="15"/>
      <c r="E1" s="209"/>
      <c r="F1" s="209"/>
      <c r="G1" s="209"/>
      <c r="H1" s="209"/>
      <c r="I1" s="209"/>
    </row>
    <row r="2" spans="1:9" ht="18.75" customHeight="1" hidden="1" thickBot="1">
      <c r="A2" s="6"/>
      <c r="B2" s="208" t="s">
        <v>129</v>
      </c>
      <c r="C2" s="208"/>
      <c r="D2" s="13"/>
      <c r="E2" s="24"/>
      <c r="F2" s="24"/>
      <c r="G2" s="25"/>
      <c r="H2" s="6"/>
      <c r="I2" s="6"/>
    </row>
    <row r="3" spans="1:12" ht="74.25" customHeight="1">
      <c r="A3" s="213"/>
      <c r="B3" s="214"/>
      <c r="C3" s="214"/>
      <c r="D3" s="68"/>
      <c r="E3" s="68"/>
      <c r="F3" s="68"/>
      <c r="G3" s="68"/>
      <c r="I3" s="210" t="s">
        <v>125</v>
      </c>
      <c r="J3" s="211"/>
      <c r="K3" s="212"/>
      <c r="L3" s="6"/>
    </row>
    <row r="4" spans="1:20" s="9" customFormat="1" ht="72" customHeight="1">
      <c r="A4" s="187" t="s">
        <v>71</v>
      </c>
      <c r="B4" s="188"/>
      <c r="C4" s="188"/>
      <c r="D4" s="63"/>
      <c r="E4" s="172" t="s">
        <v>113</v>
      </c>
      <c r="F4" s="172"/>
      <c r="G4" s="172"/>
      <c r="H4" s="7"/>
      <c r="I4" s="11" t="s">
        <v>126</v>
      </c>
      <c r="J4" s="32">
        <v>1.18</v>
      </c>
      <c r="K4" s="16">
        <f>IF(L4=TRUE,1,1*J4)</f>
        <v>1.18</v>
      </c>
      <c r="L4" s="12" t="b">
        <v>0</v>
      </c>
      <c r="M4" s="4"/>
      <c r="N4" s="4"/>
      <c r="O4" s="8"/>
      <c r="P4" s="8"/>
      <c r="Q4" s="8"/>
      <c r="R4" s="8"/>
      <c r="S4" s="8"/>
      <c r="T4" s="8"/>
    </row>
    <row r="5" spans="1:20" s="9" customFormat="1" ht="4.5" customHeight="1" thickBot="1">
      <c r="A5" s="200"/>
      <c r="B5" s="200"/>
      <c r="C5" s="200"/>
      <c r="D5" s="200"/>
      <c r="E5" s="200"/>
      <c r="F5" s="200"/>
      <c r="G5" s="200"/>
      <c r="H5" s="7"/>
      <c r="I5" s="11" t="s">
        <v>127</v>
      </c>
      <c r="J5" s="32">
        <v>0.15</v>
      </c>
      <c r="K5" s="16">
        <f>IF(L5=TRUE,(1-J5),1)</f>
        <v>1</v>
      </c>
      <c r="L5" s="12" t="b">
        <v>0</v>
      </c>
      <c r="M5" s="4"/>
      <c r="N5" s="10"/>
      <c r="O5" s="8"/>
      <c r="P5" s="8"/>
      <c r="Q5" s="8"/>
      <c r="R5" s="8"/>
      <c r="S5" s="8"/>
      <c r="T5" s="8"/>
    </row>
    <row r="6" spans="1:20" s="81" customFormat="1" ht="22.5" customHeight="1" thickBot="1">
      <c r="A6" s="178" t="s">
        <v>32</v>
      </c>
      <c r="B6" s="178"/>
      <c r="C6" s="178"/>
      <c r="D6" s="178"/>
      <c r="E6" s="92" t="s">
        <v>79</v>
      </c>
      <c r="F6" s="92" t="s">
        <v>80</v>
      </c>
      <c r="G6" s="93" t="s">
        <v>88</v>
      </c>
      <c r="H6" s="86"/>
      <c r="I6" s="94" t="s">
        <v>111</v>
      </c>
      <c r="J6" s="95">
        <v>0.15</v>
      </c>
      <c r="K6" s="96">
        <f>IF(L5=TRUE,(1+J6),1)</f>
        <v>1</v>
      </c>
      <c r="M6" s="88"/>
      <c r="N6" s="82"/>
      <c r="O6" s="83"/>
      <c r="P6" s="83"/>
      <c r="Q6" s="83"/>
      <c r="R6" s="83"/>
      <c r="S6" s="83"/>
      <c r="T6" s="83"/>
    </row>
    <row r="7" spans="1:20" s="81" customFormat="1" ht="22.5" customHeight="1">
      <c r="A7" s="179"/>
      <c r="B7" s="179"/>
      <c r="C7" s="179"/>
      <c r="D7" s="179"/>
      <c r="E7" s="97">
        <f>G7*0.8</f>
        <v>55.999968</v>
      </c>
      <c r="F7" s="98">
        <f>G7*0.85</f>
        <v>59.499966</v>
      </c>
      <c r="G7" s="98">
        <f>I7*налог</f>
        <v>69.99996</v>
      </c>
      <c r="H7" s="86"/>
      <c r="I7" s="99">
        <v>59.322</v>
      </c>
      <c r="J7" s="100"/>
      <c r="K7" s="87"/>
      <c r="M7" s="88"/>
      <c r="N7" s="82"/>
      <c r="O7" s="83"/>
      <c r="P7" s="83"/>
      <c r="Q7" s="83"/>
      <c r="R7" s="83"/>
      <c r="S7" s="83"/>
      <c r="T7" s="83"/>
    </row>
    <row r="8" spans="1:20" s="9" customFormat="1" ht="21.75" customHeight="1">
      <c r="A8" s="199" t="s">
        <v>114</v>
      </c>
      <c r="B8" s="199"/>
      <c r="C8" s="199"/>
      <c r="D8" s="199"/>
      <c r="E8" s="143" t="s">
        <v>115</v>
      </c>
      <c r="F8" s="143"/>
      <c r="G8" s="164"/>
      <c r="I8" s="19">
        <f>430.5/1.18</f>
        <v>364.8305084745763</v>
      </c>
      <c r="J8" s="30"/>
      <c r="N8" s="3"/>
      <c r="O8" s="8"/>
      <c r="P8" s="8"/>
      <c r="Q8" s="8"/>
      <c r="R8" s="8"/>
      <c r="S8" s="8"/>
      <c r="T8" s="8"/>
    </row>
    <row r="9" spans="1:20" s="9" customFormat="1" ht="18" customHeight="1">
      <c r="A9" s="199" t="s">
        <v>6</v>
      </c>
      <c r="B9" s="199"/>
      <c r="C9" s="199"/>
      <c r="D9" s="199"/>
      <c r="E9" s="143" t="s">
        <v>7</v>
      </c>
      <c r="F9" s="143"/>
      <c r="G9" s="164"/>
      <c r="I9" s="20"/>
      <c r="J9" s="30"/>
      <c r="N9" s="3"/>
      <c r="O9" s="8"/>
      <c r="P9" s="8"/>
      <c r="Q9" s="8"/>
      <c r="R9" s="8"/>
      <c r="S9" s="8"/>
      <c r="T9" s="8"/>
    </row>
    <row r="10" spans="1:20" s="9" customFormat="1" ht="18.75" customHeight="1">
      <c r="A10" s="199" t="s">
        <v>85</v>
      </c>
      <c r="B10" s="199"/>
      <c r="C10" s="199"/>
      <c r="D10" s="199"/>
      <c r="E10" s="143">
        <f>I10*налог</f>
        <v>75</v>
      </c>
      <c r="F10" s="143"/>
      <c r="G10" s="164"/>
      <c r="I10" s="20">
        <f>75/1.18</f>
        <v>63.55932203389831</v>
      </c>
      <c r="J10" s="30"/>
      <c r="N10" s="3"/>
      <c r="O10" s="8"/>
      <c r="P10" s="8"/>
      <c r="Q10" s="8"/>
      <c r="R10" s="8"/>
      <c r="S10" s="8"/>
      <c r="T10" s="8"/>
    </row>
    <row r="11" spans="1:20" s="9" customFormat="1" ht="25.5" customHeight="1" thickBot="1">
      <c r="A11" s="197" t="s">
        <v>27</v>
      </c>
      <c r="B11" s="197"/>
      <c r="C11" s="197"/>
      <c r="D11" s="197"/>
      <c r="E11" s="70">
        <f>I11*налог</f>
        <v>159.99997599999998</v>
      </c>
      <c r="F11" s="70">
        <f>J11*налог</f>
        <v>179.99991400000002</v>
      </c>
      <c r="G11" s="70">
        <f>K11*налог</f>
        <v>199.99997</v>
      </c>
      <c r="I11" s="18">
        <v>135.5932</v>
      </c>
      <c r="J11" s="30">
        <v>152.5423</v>
      </c>
      <c r="K11" s="9">
        <v>169.4915</v>
      </c>
      <c r="N11" s="3"/>
      <c r="O11" s="8"/>
      <c r="P11" s="8"/>
      <c r="Q11" s="8"/>
      <c r="R11" s="8"/>
      <c r="S11" s="8"/>
      <c r="T11" s="8"/>
    </row>
    <row r="12" spans="1:20" s="9" customFormat="1" ht="4.5" customHeight="1" thickBot="1">
      <c r="A12" s="41"/>
      <c r="B12" s="42"/>
      <c r="C12" s="42"/>
      <c r="D12" s="42"/>
      <c r="E12" s="42"/>
      <c r="F12" s="42"/>
      <c r="G12" s="42"/>
      <c r="H12" s="53"/>
      <c r="I12" s="53"/>
      <c r="J12" s="53"/>
      <c r="N12" s="3"/>
      <c r="O12" s="8"/>
      <c r="P12" s="8"/>
      <c r="Q12" s="8"/>
      <c r="R12" s="8"/>
      <c r="S12" s="8"/>
      <c r="T12" s="8"/>
    </row>
    <row r="13" spans="1:20" s="9" customFormat="1" ht="30" customHeight="1" thickBot="1">
      <c r="A13" s="194" t="s">
        <v>86</v>
      </c>
      <c r="B13" s="194"/>
      <c r="C13" s="194"/>
      <c r="D13" s="194"/>
      <c r="E13" s="195">
        <v>0</v>
      </c>
      <c r="F13" s="195"/>
      <c r="G13" s="196"/>
      <c r="H13" s="57"/>
      <c r="I13" s="57"/>
      <c r="J13" s="39"/>
      <c r="N13" s="3"/>
      <c r="O13" s="8"/>
      <c r="P13" s="8"/>
      <c r="Q13" s="8"/>
      <c r="R13" s="8"/>
      <c r="S13" s="8"/>
      <c r="T13" s="8"/>
    </row>
    <row r="14" spans="1:20" s="9" customFormat="1" ht="3.75" customHeight="1" thickBot="1">
      <c r="A14" s="41"/>
      <c r="B14" s="42"/>
      <c r="C14" s="42"/>
      <c r="D14" s="42"/>
      <c r="E14" s="42"/>
      <c r="F14" s="42"/>
      <c r="G14" s="42"/>
      <c r="H14" s="53"/>
      <c r="I14" s="53"/>
      <c r="J14" s="53"/>
      <c r="N14" s="3"/>
      <c r="O14" s="8"/>
      <c r="P14" s="8"/>
      <c r="Q14" s="8"/>
      <c r="R14" s="8"/>
      <c r="S14" s="8"/>
      <c r="T14" s="8"/>
    </row>
    <row r="15" spans="1:20" s="9" customFormat="1" ht="30" customHeight="1">
      <c r="A15" s="160" t="s">
        <v>87</v>
      </c>
      <c r="B15" s="198"/>
      <c r="C15" s="198"/>
      <c r="D15" s="198"/>
      <c r="E15" s="45" t="s">
        <v>79</v>
      </c>
      <c r="F15" s="45" t="s">
        <v>80</v>
      </c>
      <c r="G15" s="45" t="s">
        <v>88</v>
      </c>
      <c r="H15" s="58"/>
      <c r="I15" s="59"/>
      <c r="J15" s="39"/>
      <c r="N15" s="3"/>
      <c r="O15" s="8"/>
      <c r="P15" s="8"/>
      <c r="Q15" s="8"/>
      <c r="R15" s="8"/>
      <c r="S15" s="8"/>
      <c r="T15" s="8"/>
    </row>
    <row r="16" spans="1:20" s="9" customFormat="1" ht="23.25" customHeight="1">
      <c r="A16" s="40"/>
      <c r="B16" s="125" t="s">
        <v>105</v>
      </c>
      <c r="C16" s="125"/>
      <c r="D16" s="125"/>
      <c r="E16" s="206">
        <f>I16*налог*СК</f>
        <v>0</v>
      </c>
      <c r="F16" s="144"/>
      <c r="G16" s="164"/>
      <c r="I16" s="19">
        <v>0</v>
      </c>
      <c r="J16" s="30"/>
      <c r="N16" s="3"/>
      <c r="O16" s="8"/>
      <c r="P16" s="8"/>
      <c r="Q16" s="8"/>
      <c r="R16" s="8"/>
      <c r="S16" s="8"/>
      <c r="T16" s="8"/>
    </row>
    <row r="17" spans="1:20" s="9" customFormat="1" ht="18.75" customHeight="1">
      <c r="A17" s="47"/>
      <c r="B17" s="125" t="s">
        <v>89</v>
      </c>
      <c r="C17" s="125"/>
      <c r="D17" s="125"/>
      <c r="E17" s="46">
        <f>G17*0.8</f>
        <v>0.7999456</v>
      </c>
      <c r="F17" s="65">
        <f>G17*0.85</f>
        <v>0.8499422</v>
      </c>
      <c r="G17" s="51">
        <f>I17*налог</f>
        <v>0.999932</v>
      </c>
      <c r="I17" s="31">
        <v>0.8474</v>
      </c>
      <c r="J17" s="30"/>
      <c r="N17" s="3"/>
      <c r="O17" s="8"/>
      <c r="P17" s="8"/>
      <c r="Q17" s="8"/>
      <c r="R17" s="8"/>
      <c r="S17" s="8"/>
      <c r="T17" s="8"/>
    </row>
    <row r="18" spans="1:20" s="9" customFormat="1" ht="18.75" customHeight="1">
      <c r="A18" s="47"/>
      <c r="B18" s="125" t="s">
        <v>90</v>
      </c>
      <c r="C18" s="125"/>
      <c r="D18" s="125"/>
      <c r="E18" s="46">
        <f>G18*0.8</f>
        <v>2.3999312</v>
      </c>
      <c r="F18" s="43">
        <f>G18*0.85</f>
        <v>2.5499269</v>
      </c>
      <c r="G18" s="51">
        <f>I18*налог</f>
        <v>2.999914</v>
      </c>
      <c r="I18" s="19">
        <v>2.5423</v>
      </c>
      <c r="J18" s="30"/>
      <c r="N18" s="3"/>
      <c r="O18" s="8"/>
      <c r="P18" s="8"/>
      <c r="Q18" s="8"/>
      <c r="R18" s="8"/>
      <c r="S18" s="8"/>
      <c r="T18" s="8"/>
    </row>
    <row r="19" spans="1:20" s="9" customFormat="1" ht="18.75" customHeight="1">
      <c r="A19" s="47"/>
      <c r="B19" s="207" t="s">
        <v>91</v>
      </c>
      <c r="C19" s="207"/>
      <c r="D19" s="207"/>
      <c r="E19" s="46">
        <f>G19*0.8</f>
        <v>1.9999584</v>
      </c>
      <c r="F19" s="65">
        <f>G19*0.85</f>
        <v>2.1249558</v>
      </c>
      <c r="G19" s="51">
        <f>I19*налог</f>
        <v>2.499948</v>
      </c>
      <c r="I19" s="19">
        <v>2.1186</v>
      </c>
      <c r="J19" s="30"/>
      <c r="N19" s="3"/>
      <c r="O19" s="8"/>
      <c r="P19" s="8"/>
      <c r="Q19" s="8"/>
      <c r="R19" s="8"/>
      <c r="S19" s="8"/>
      <c r="T19" s="8"/>
    </row>
    <row r="20" spans="1:20" s="9" customFormat="1" ht="22.5" customHeight="1" thickBot="1">
      <c r="A20" s="47"/>
      <c r="B20" s="207" t="s">
        <v>56</v>
      </c>
      <c r="C20" s="207"/>
      <c r="D20" s="207"/>
      <c r="E20" s="46">
        <f>G20*0.8</f>
        <v>2.7999983999999998</v>
      </c>
      <c r="F20" s="65">
        <f>G20*0.85</f>
        <v>2.9749982999999998</v>
      </c>
      <c r="G20" s="51">
        <f>I20*налог</f>
        <v>3.4999979999999997</v>
      </c>
      <c r="I20" s="19">
        <v>2.9661</v>
      </c>
      <c r="J20" s="30"/>
      <c r="N20" s="3"/>
      <c r="O20" s="8"/>
      <c r="P20" s="8"/>
      <c r="Q20" s="8"/>
      <c r="R20" s="8"/>
      <c r="S20" s="8"/>
      <c r="T20" s="8"/>
    </row>
    <row r="21" spans="1:20" s="9" customFormat="1" ht="3.75" customHeight="1" thickBot="1">
      <c r="A21" s="180"/>
      <c r="B21" s="181"/>
      <c r="C21" s="181"/>
      <c r="D21" s="181"/>
      <c r="E21" s="181"/>
      <c r="F21" s="181"/>
      <c r="G21" s="181"/>
      <c r="J21" s="30"/>
      <c r="N21" s="3"/>
      <c r="O21" s="8"/>
      <c r="P21" s="8"/>
      <c r="Q21" s="8"/>
      <c r="R21" s="8"/>
      <c r="S21" s="8"/>
      <c r="T21" s="8"/>
    </row>
    <row r="22" spans="1:20" s="9" customFormat="1" ht="36" customHeight="1">
      <c r="A22" s="160" t="s">
        <v>116</v>
      </c>
      <c r="B22" s="202"/>
      <c r="C22" s="202"/>
      <c r="D22" s="202"/>
      <c r="E22" s="45" t="s">
        <v>133</v>
      </c>
      <c r="F22" s="73" t="s">
        <v>57</v>
      </c>
      <c r="G22" s="60" t="s">
        <v>46</v>
      </c>
      <c r="J22" s="30"/>
      <c r="N22" s="3"/>
      <c r="O22" s="8"/>
      <c r="P22" s="8"/>
      <c r="Q22" s="8"/>
      <c r="R22" s="8"/>
      <c r="S22" s="8"/>
      <c r="T22" s="8"/>
    </row>
    <row r="23" spans="1:20" s="9" customFormat="1" ht="24" customHeight="1">
      <c r="A23" s="40"/>
      <c r="B23" s="146" t="s">
        <v>98</v>
      </c>
      <c r="C23" s="146"/>
      <c r="D23" s="146"/>
      <c r="E23" s="46">
        <f>I23*налог</f>
        <v>0.14997799999999997</v>
      </c>
      <c r="F23" s="43">
        <f>K23*налог</f>
        <v>24.9999992</v>
      </c>
      <c r="G23" s="61">
        <f>J23*налог</f>
        <v>149.999948</v>
      </c>
      <c r="I23" s="48">
        <v>0.1271</v>
      </c>
      <c r="J23" s="62">
        <v>127.1186</v>
      </c>
      <c r="K23" s="64">
        <v>21.18644</v>
      </c>
      <c r="N23" s="3"/>
      <c r="O23" s="8"/>
      <c r="P23" s="8"/>
      <c r="Q23" s="8"/>
      <c r="R23" s="8"/>
      <c r="S23" s="8"/>
      <c r="T23" s="8"/>
    </row>
    <row r="24" spans="1:20" s="9" customFormat="1" ht="33" customHeight="1">
      <c r="A24" s="47"/>
      <c r="B24" s="189" t="s">
        <v>55</v>
      </c>
      <c r="C24" s="192" t="s">
        <v>49</v>
      </c>
      <c r="D24" s="85" t="s">
        <v>51</v>
      </c>
      <c r="E24" s="115">
        <v>0</v>
      </c>
      <c r="F24" s="110">
        <v>0</v>
      </c>
      <c r="G24" s="182">
        <v>90</v>
      </c>
      <c r="I24" s="17"/>
      <c r="J24" s="76"/>
      <c r="K24" s="64"/>
      <c r="N24" s="3"/>
      <c r="O24" s="8"/>
      <c r="P24" s="8"/>
      <c r="Q24" s="8"/>
      <c r="R24" s="8"/>
      <c r="S24" s="8"/>
      <c r="T24" s="8"/>
    </row>
    <row r="25" spans="1:20" s="9" customFormat="1" ht="30.75" customHeight="1">
      <c r="A25" s="47"/>
      <c r="B25" s="190"/>
      <c r="C25" s="193"/>
      <c r="D25" s="85" t="s">
        <v>52</v>
      </c>
      <c r="E25" s="108"/>
      <c r="F25" s="106"/>
      <c r="G25" s="183"/>
      <c r="I25" s="17"/>
      <c r="J25" s="76"/>
      <c r="K25" s="64"/>
      <c r="N25" s="3"/>
      <c r="O25" s="8"/>
      <c r="P25" s="8"/>
      <c r="Q25" s="8"/>
      <c r="R25" s="8"/>
      <c r="S25" s="8"/>
      <c r="T25" s="8"/>
    </row>
    <row r="26" spans="1:20" s="9" customFormat="1" ht="63.75" customHeight="1">
      <c r="A26" s="47"/>
      <c r="B26" s="191"/>
      <c r="C26" s="84" t="s">
        <v>50</v>
      </c>
      <c r="D26" s="85" t="s">
        <v>53</v>
      </c>
      <c r="E26" s="109"/>
      <c r="F26" s="107"/>
      <c r="G26" s="184"/>
      <c r="I26" s="17"/>
      <c r="J26" s="76"/>
      <c r="K26" s="64"/>
      <c r="N26" s="3"/>
      <c r="O26" s="8"/>
      <c r="P26" s="8"/>
      <c r="Q26" s="8"/>
      <c r="R26" s="8"/>
      <c r="S26" s="8"/>
      <c r="T26" s="8"/>
    </row>
    <row r="27" spans="1:20" s="9" customFormat="1" ht="21" customHeight="1">
      <c r="A27" s="47"/>
      <c r="B27" s="215" t="s">
        <v>20</v>
      </c>
      <c r="C27" s="185" t="s">
        <v>14</v>
      </c>
      <c r="D27" s="186"/>
      <c r="E27" s="222">
        <v>0</v>
      </c>
      <c r="F27" s="224">
        <v>16.95</v>
      </c>
      <c r="G27" s="147" t="s">
        <v>21</v>
      </c>
      <c r="I27" s="17"/>
      <c r="J27" s="76"/>
      <c r="K27" s="64"/>
      <c r="N27" s="3"/>
      <c r="O27" s="8"/>
      <c r="P27" s="8"/>
      <c r="Q27" s="8"/>
      <c r="R27" s="8"/>
      <c r="S27" s="8"/>
      <c r="T27" s="8"/>
    </row>
    <row r="28" spans="1:20" s="9" customFormat="1" ht="18.75" customHeight="1">
      <c r="A28" s="47"/>
      <c r="B28" s="216"/>
      <c r="C28" s="185" t="s">
        <v>15</v>
      </c>
      <c r="D28" s="186"/>
      <c r="E28" s="223"/>
      <c r="F28" s="225"/>
      <c r="G28" s="148"/>
      <c r="I28" s="17"/>
      <c r="J28" s="76"/>
      <c r="K28" s="64"/>
      <c r="N28" s="3"/>
      <c r="O28" s="8"/>
      <c r="P28" s="8"/>
      <c r="Q28" s="8"/>
      <c r="R28" s="8"/>
      <c r="S28" s="8"/>
      <c r="T28" s="8"/>
    </row>
    <row r="29" spans="1:20" s="9" customFormat="1" ht="38.25" customHeight="1">
      <c r="A29" s="47"/>
      <c r="B29" s="203" t="s">
        <v>36</v>
      </c>
      <c r="C29" s="84" t="s">
        <v>49</v>
      </c>
      <c r="D29" s="85" t="s">
        <v>34</v>
      </c>
      <c r="E29" s="101">
        <v>3</v>
      </c>
      <c r="F29" s="219">
        <v>30</v>
      </c>
      <c r="G29" s="242" t="s">
        <v>132</v>
      </c>
      <c r="I29" s="17"/>
      <c r="J29" s="76"/>
      <c r="K29" s="64"/>
      <c r="N29" s="3"/>
      <c r="O29" s="8"/>
      <c r="P29" s="8"/>
      <c r="Q29" s="8"/>
      <c r="R29" s="8"/>
      <c r="S29" s="8"/>
      <c r="T29" s="8"/>
    </row>
    <row r="30" spans="1:20" s="9" customFormat="1" ht="23.25" customHeight="1">
      <c r="A30" s="47"/>
      <c r="B30" s="204"/>
      <c r="C30" s="217" t="s">
        <v>33</v>
      </c>
      <c r="D30" s="85" t="s">
        <v>74</v>
      </c>
      <c r="E30" s="101">
        <v>0</v>
      </c>
      <c r="F30" s="220"/>
      <c r="G30" s="243"/>
      <c r="I30" s="17"/>
      <c r="J30" s="76"/>
      <c r="K30" s="64"/>
      <c r="N30" s="3"/>
      <c r="O30" s="8"/>
      <c r="P30" s="8"/>
      <c r="Q30" s="8"/>
      <c r="R30" s="8"/>
      <c r="S30" s="8"/>
      <c r="T30" s="8"/>
    </row>
    <row r="31" spans="1:20" s="9" customFormat="1" ht="32.25" customHeight="1">
      <c r="A31" s="47"/>
      <c r="B31" s="205"/>
      <c r="C31" s="218"/>
      <c r="D31" s="85" t="s">
        <v>35</v>
      </c>
      <c r="E31" s="101">
        <v>3</v>
      </c>
      <c r="F31" s="221"/>
      <c r="G31" s="244"/>
      <c r="I31" s="17"/>
      <c r="J31" s="76"/>
      <c r="K31" s="64"/>
      <c r="N31" s="3"/>
      <c r="O31" s="8"/>
      <c r="P31" s="8"/>
      <c r="Q31" s="8"/>
      <c r="R31" s="8"/>
      <c r="S31" s="8"/>
      <c r="T31" s="8"/>
    </row>
    <row r="32" spans="1:20" s="9" customFormat="1" ht="21" customHeight="1">
      <c r="A32" s="47"/>
      <c r="B32" s="146" t="s">
        <v>81</v>
      </c>
      <c r="C32" s="146"/>
      <c r="D32" s="146"/>
      <c r="E32" s="46">
        <v>0</v>
      </c>
      <c r="F32" s="43">
        <f>K32*налог</f>
        <v>350.000036</v>
      </c>
      <c r="G32" s="61">
        <f>J32*налог</f>
        <v>350.000036</v>
      </c>
      <c r="I32" s="17"/>
      <c r="J32" s="62">
        <v>296.6102</v>
      </c>
      <c r="K32" s="64">
        <v>296.6102</v>
      </c>
      <c r="N32" s="3"/>
      <c r="O32" s="8"/>
      <c r="P32" s="8"/>
      <c r="Q32" s="8"/>
      <c r="R32" s="8"/>
      <c r="S32" s="8"/>
      <c r="T32" s="8"/>
    </row>
    <row r="33" spans="1:20" s="9" customFormat="1" ht="36" customHeight="1">
      <c r="A33" s="47"/>
      <c r="B33" s="146" t="s">
        <v>99</v>
      </c>
      <c r="C33" s="146"/>
      <c r="D33" s="146"/>
      <c r="E33" s="46">
        <f>I33*налог</f>
        <v>2.499948</v>
      </c>
      <c r="F33" s="43">
        <f>K33*налог</f>
        <v>24.9999992</v>
      </c>
      <c r="G33" s="61">
        <f>J33*налог</f>
        <v>24.999951999999997</v>
      </c>
      <c r="I33" s="19">
        <v>2.1186</v>
      </c>
      <c r="J33" s="62">
        <v>21.1864</v>
      </c>
      <c r="K33" s="64">
        <v>21.18644</v>
      </c>
      <c r="N33" s="3"/>
      <c r="O33" s="8"/>
      <c r="P33" s="8"/>
      <c r="Q33" s="8"/>
      <c r="R33" s="8"/>
      <c r="S33" s="8"/>
      <c r="T33" s="8"/>
    </row>
    <row r="34" spans="1:20" s="9" customFormat="1" ht="36" customHeight="1" thickBot="1">
      <c r="A34" s="38"/>
      <c r="B34" s="152" t="s">
        <v>100</v>
      </c>
      <c r="C34" s="152"/>
      <c r="D34" s="152"/>
      <c r="E34" s="72">
        <v>0</v>
      </c>
      <c r="F34" s="43">
        <f>K34*налог</f>
        <v>24.9999992</v>
      </c>
      <c r="G34" s="44">
        <f>J34*налог</f>
        <v>700</v>
      </c>
      <c r="I34" s="17"/>
      <c r="J34" s="66">
        <f>700/1.18</f>
        <v>593.2203389830509</v>
      </c>
      <c r="K34" s="64">
        <v>21.18644</v>
      </c>
      <c r="N34" s="3"/>
      <c r="O34" s="8"/>
      <c r="P34" s="8"/>
      <c r="Q34" s="8"/>
      <c r="R34" s="8"/>
      <c r="S34" s="8"/>
      <c r="T34" s="8"/>
    </row>
    <row r="35" spans="1:20" s="9" customFormat="1" ht="3.75" customHeight="1" thickBot="1">
      <c r="A35" s="150"/>
      <c r="B35" s="151"/>
      <c r="C35" s="151"/>
      <c r="D35" s="151"/>
      <c r="E35" s="151"/>
      <c r="F35" s="151"/>
      <c r="G35" s="151"/>
      <c r="I35" s="17"/>
      <c r="J35" s="21"/>
      <c r="N35" s="3"/>
      <c r="O35" s="8"/>
      <c r="P35" s="8"/>
      <c r="Q35" s="8"/>
      <c r="R35" s="8"/>
      <c r="S35" s="8"/>
      <c r="T35" s="8"/>
    </row>
    <row r="36" spans="1:20" s="9" customFormat="1" ht="24" customHeight="1">
      <c r="A36" s="245" t="s">
        <v>121</v>
      </c>
      <c r="B36" s="246"/>
      <c r="C36" s="246"/>
      <c r="D36" s="246"/>
      <c r="E36" s="226" t="s">
        <v>133</v>
      </c>
      <c r="F36" s="226"/>
      <c r="G36" s="227"/>
      <c r="I36" s="17"/>
      <c r="J36" s="21"/>
      <c r="N36" s="3"/>
      <c r="O36" s="8"/>
      <c r="P36" s="8"/>
      <c r="Q36" s="8"/>
      <c r="R36" s="8"/>
      <c r="S36" s="8"/>
      <c r="T36" s="8"/>
    </row>
    <row r="37" spans="1:20" s="9" customFormat="1" ht="21" customHeight="1">
      <c r="A37" s="54"/>
      <c r="B37" s="125" t="s">
        <v>83</v>
      </c>
      <c r="C37" s="125"/>
      <c r="D37" s="125"/>
      <c r="E37" s="143">
        <f>I38*налог</f>
        <v>10</v>
      </c>
      <c r="F37" s="153"/>
      <c r="G37" s="145"/>
      <c r="I37" s="19">
        <f>3.05/1.18</f>
        <v>2.584745762711864</v>
      </c>
      <c r="J37" s="19">
        <f>(3.9/0.85)/1.18</f>
        <v>3.8883349950149553</v>
      </c>
      <c r="N37" s="3"/>
      <c r="O37" s="8"/>
      <c r="P37" s="8"/>
      <c r="Q37" s="8"/>
      <c r="R37" s="8"/>
      <c r="S37" s="8"/>
      <c r="T37" s="8"/>
    </row>
    <row r="38" spans="1:20" s="9" customFormat="1" ht="19.5" customHeight="1">
      <c r="A38" s="38"/>
      <c r="B38" s="159" t="s">
        <v>130</v>
      </c>
      <c r="C38" s="159"/>
      <c r="D38" s="159"/>
      <c r="E38" s="143">
        <f aca="true" t="shared" si="0" ref="E38:E43">I38*налог</f>
        <v>10</v>
      </c>
      <c r="F38" s="153"/>
      <c r="G38" s="145"/>
      <c r="I38" s="22">
        <f>10/1.18</f>
        <v>8.474576271186441</v>
      </c>
      <c r="J38" s="21"/>
      <c r="N38" s="3"/>
      <c r="O38" s="8"/>
      <c r="P38" s="8"/>
      <c r="Q38" s="8"/>
      <c r="R38" s="8"/>
      <c r="S38" s="8"/>
      <c r="T38" s="8"/>
    </row>
    <row r="39" spans="1:20" s="9" customFormat="1" ht="19.5" customHeight="1">
      <c r="A39" s="38"/>
      <c r="B39" s="125" t="s">
        <v>119</v>
      </c>
      <c r="C39" s="125"/>
      <c r="D39" s="125"/>
      <c r="E39" s="250">
        <f t="shared" si="0"/>
        <v>4.49993</v>
      </c>
      <c r="F39" s="251"/>
      <c r="G39" s="145"/>
      <c r="I39" s="22">
        <v>3.8135</v>
      </c>
      <c r="J39" s="21"/>
      <c r="N39" s="3"/>
      <c r="O39" s="8"/>
      <c r="P39" s="8"/>
      <c r="Q39" s="8"/>
      <c r="R39" s="8"/>
      <c r="S39" s="8"/>
      <c r="T39" s="8"/>
    </row>
    <row r="40" spans="1:20" s="9" customFormat="1" ht="18.75" customHeight="1">
      <c r="A40" s="38"/>
      <c r="B40" s="247" t="s">
        <v>73</v>
      </c>
      <c r="C40" s="248"/>
      <c r="D40" s="249"/>
      <c r="E40" s="143">
        <f t="shared" si="0"/>
        <v>29.000034</v>
      </c>
      <c r="F40" s="153"/>
      <c r="G40" s="145"/>
      <c r="I40" s="22">
        <v>24.5763</v>
      </c>
      <c r="J40" s="21"/>
      <c r="N40" s="3"/>
      <c r="O40" s="8"/>
      <c r="P40" s="8"/>
      <c r="Q40" s="8"/>
      <c r="R40" s="8"/>
      <c r="S40" s="8"/>
      <c r="T40" s="8"/>
    </row>
    <row r="41" spans="1:20" s="9" customFormat="1" ht="21" customHeight="1">
      <c r="A41" s="38"/>
      <c r="B41" s="125" t="s">
        <v>120</v>
      </c>
      <c r="C41" s="125"/>
      <c r="D41" s="125"/>
      <c r="E41" s="143">
        <f t="shared" si="0"/>
        <v>48.99997199999999</v>
      </c>
      <c r="F41" s="153"/>
      <c r="G41" s="145"/>
      <c r="I41" s="22">
        <v>41.5254</v>
      </c>
      <c r="J41" s="21"/>
      <c r="N41" s="3"/>
      <c r="O41" s="8"/>
      <c r="P41" s="8"/>
      <c r="Q41" s="8"/>
      <c r="R41" s="8"/>
      <c r="S41" s="8"/>
      <c r="T41" s="8"/>
    </row>
    <row r="42" spans="1:20" s="9" customFormat="1" ht="19.5" customHeight="1">
      <c r="A42" s="38"/>
      <c r="B42" s="125" t="s">
        <v>131</v>
      </c>
      <c r="C42" s="125"/>
      <c r="D42" s="125"/>
      <c r="E42" s="143">
        <f t="shared" si="0"/>
        <v>69.99996</v>
      </c>
      <c r="F42" s="153"/>
      <c r="G42" s="145"/>
      <c r="I42" s="22">
        <v>59.322</v>
      </c>
      <c r="J42" s="21"/>
      <c r="N42" s="3"/>
      <c r="O42" s="8"/>
      <c r="P42" s="8"/>
      <c r="Q42" s="8"/>
      <c r="R42" s="8"/>
      <c r="S42" s="8"/>
      <c r="T42" s="8"/>
    </row>
    <row r="43" spans="1:20" s="9" customFormat="1" ht="21" customHeight="1" thickBot="1">
      <c r="A43" s="38"/>
      <c r="B43" s="253" t="s">
        <v>70</v>
      </c>
      <c r="C43" s="254"/>
      <c r="D43" s="255"/>
      <c r="E43" s="175">
        <f t="shared" si="0"/>
        <v>289.999986</v>
      </c>
      <c r="F43" s="176"/>
      <c r="G43" s="177"/>
      <c r="I43" s="22">
        <v>245.7627</v>
      </c>
      <c r="J43" s="21"/>
      <c r="N43" s="3"/>
      <c r="O43" s="8"/>
      <c r="P43" s="8"/>
      <c r="Q43" s="8"/>
      <c r="R43" s="8"/>
      <c r="S43" s="8"/>
      <c r="T43" s="8"/>
    </row>
    <row r="44" spans="1:20" s="9" customFormat="1" ht="3.75" customHeight="1" thickBot="1">
      <c r="A44" s="77"/>
      <c r="B44" s="78"/>
      <c r="C44" s="78"/>
      <c r="D44" s="78"/>
      <c r="E44" s="79"/>
      <c r="F44" s="80"/>
      <c r="G44" s="67"/>
      <c r="I44" s="23"/>
      <c r="J44" s="21"/>
      <c r="N44" s="3"/>
      <c r="O44" s="8"/>
      <c r="P44" s="8"/>
      <c r="Q44" s="8"/>
      <c r="R44" s="8"/>
      <c r="S44" s="8"/>
      <c r="T44" s="8"/>
    </row>
    <row r="45" spans="1:20" s="9" customFormat="1" ht="26.25" customHeight="1">
      <c r="A45" s="121" t="s">
        <v>31</v>
      </c>
      <c r="B45" s="149"/>
      <c r="C45" s="149"/>
      <c r="D45" s="149"/>
      <c r="E45" s="149"/>
      <c r="F45" s="149"/>
      <c r="G45" s="149"/>
      <c r="I45" s="23"/>
      <c r="J45" s="21"/>
      <c r="N45" s="3"/>
      <c r="O45" s="8"/>
      <c r="P45" s="8"/>
      <c r="Q45" s="8"/>
      <c r="R45" s="8"/>
      <c r="S45" s="8"/>
      <c r="T45" s="8"/>
    </row>
    <row r="46" spans="1:20" s="9" customFormat="1" ht="24" customHeight="1" thickBot="1">
      <c r="A46" s="173" t="s">
        <v>117</v>
      </c>
      <c r="B46" s="174"/>
      <c r="C46" s="174"/>
      <c r="D46" s="162" t="s">
        <v>122</v>
      </c>
      <c r="E46" s="163"/>
      <c r="F46" s="163"/>
      <c r="G46" s="163"/>
      <c r="I46" s="23"/>
      <c r="J46" s="21"/>
      <c r="N46" s="3"/>
      <c r="O46" s="8"/>
      <c r="P46" s="8"/>
      <c r="Q46" s="8"/>
      <c r="R46" s="8"/>
      <c r="S46" s="8"/>
      <c r="T46" s="8"/>
    </row>
    <row r="47" spans="1:20" s="9" customFormat="1" ht="5.25" customHeight="1" thickBot="1">
      <c r="A47" s="41"/>
      <c r="B47" s="75"/>
      <c r="C47" s="75"/>
      <c r="D47" s="75"/>
      <c r="E47" s="67"/>
      <c r="F47" s="67"/>
      <c r="G47" s="67"/>
      <c r="H47" s="74"/>
      <c r="I47" s="23"/>
      <c r="J47" s="21"/>
      <c r="N47" s="3"/>
      <c r="O47" s="8"/>
      <c r="P47" s="8"/>
      <c r="Q47" s="8"/>
      <c r="R47" s="8"/>
      <c r="S47" s="8"/>
      <c r="T47" s="8"/>
    </row>
    <row r="48" spans="1:20" s="9" customFormat="1" ht="21" customHeight="1">
      <c r="A48" s="121" t="s">
        <v>92</v>
      </c>
      <c r="B48" s="122"/>
      <c r="C48" s="122"/>
      <c r="D48" s="122"/>
      <c r="E48" s="122"/>
      <c r="F48" s="122"/>
      <c r="G48" s="122"/>
      <c r="H48" s="122"/>
      <c r="I48" s="23"/>
      <c r="J48" s="21"/>
      <c r="N48" s="3"/>
      <c r="O48" s="8"/>
      <c r="P48" s="8"/>
      <c r="Q48" s="8"/>
      <c r="R48" s="8"/>
      <c r="S48" s="8"/>
      <c r="T48" s="8"/>
    </row>
    <row r="49" spans="1:20" s="9" customFormat="1" ht="26.25" customHeight="1" thickBot="1">
      <c r="A49" s="123" t="s">
        <v>4</v>
      </c>
      <c r="B49" s="124"/>
      <c r="C49" s="124"/>
      <c r="D49" s="103"/>
      <c r="E49" s="168" t="s">
        <v>135</v>
      </c>
      <c r="F49" s="169"/>
      <c r="G49" s="169"/>
      <c r="H49" s="104"/>
      <c r="I49" s="23"/>
      <c r="J49" s="21"/>
      <c r="N49" s="3"/>
      <c r="O49" s="8"/>
      <c r="P49" s="8"/>
      <c r="Q49" s="8"/>
      <c r="R49" s="8"/>
      <c r="S49" s="8"/>
      <c r="T49" s="8"/>
    </row>
    <row r="50" spans="1:20" s="9" customFormat="1" ht="3.75" customHeight="1" thickBot="1">
      <c r="A50" s="150"/>
      <c r="B50" s="151"/>
      <c r="C50" s="151"/>
      <c r="D50" s="151"/>
      <c r="E50" s="151"/>
      <c r="F50" s="151"/>
      <c r="G50" s="151"/>
      <c r="I50" s="23"/>
      <c r="J50" s="21"/>
      <c r="N50" s="3"/>
      <c r="O50" s="8"/>
      <c r="P50" s="8"/>
      <c r="Q50" s="8"/>
      <c r="R50" s="8"/>
      <c r="S50" s="8"/>
      <c r="T50" s="8"/>
    </row>
    <row r="51" spans="1:20" s="9" customFormat="1" ht="27" customHeight="1">
      <c r="A51" s="160" t="s">
        <v>94</v>
      </c>
      <c r="B51" s="198"/>
      <c r="C51" s="198"/>
      <c r="D51" s="198"/>
      <c r="E51" s="49"/>
      <c r="F51" s="49"/>
      <c r="G51" s="49"/>
      <c r="I51" s="23"/>
      <c r="J51" s="21"/>
      <c r="N51" s="3"/>
      <c r="O51" s="8"/>
      <c r="P51" s="8"/>
      <c r="Q51" s="8"/>
      <c r="R51" s="8"/>
      <c r="S51" s="8"/>
      <c r="T51" s="8"/>
    </row>
    <row r="52" spans="1:20" s="9" customFormat="1" ht="21.75" customHeight="1">
      <c r="A52" s="54"/>
      <c r="B52" s="125" t="s">
        <v>95</v>
      </c>
      <c r="C52" s="125"/>
      <c r="D52" s="125"/>
      <c r="E52" s="143" t="s">
        <v>59</v>
      </c>
      <c r="F52" s="145"/>
      <c r="G52" s="145"/>
      <c r="I52" s="19">
        <v>14.4067</v>
      </c>
      <c r="J52" s="21"/>
      <c r="N52" s="3"/>
      <c r="O52" s="8"/>
      <c r="P52" s="8"/>
      <c r="Q52" s="8"/>
      <c r="R52" s="8"/>
      <c r="S52" s="8"/>
      <c r="T52" s="8"/>
    </row>
    <row r="53" spans="1:20" s="9" customFormat="1" ht="23.25" customHeight="1">
      <c r="A53" s="38"/>
      <c r="B53" s="125" t="s">
        <v>37</v>
      </c>
      <c r="C53" s="125"/>
      <c r="D53" s="125"/>
      <c r="E53" s="143" t="s">
        <v>38</v>
      </c>
      <c r="F53" s="144"/>
      <c r="G53" s="145"/>
      <c r="I53" s="19">
        <v>28.8135</v>
      </c>
      <c r="J53" s="21"/>
      <c r="N53" s="3"/>
      <c r="O53" s="8"/>
      <c r="P53" s="8"/>
      <c r="Q53" s="8"/>
      <c r="R53" s="8"/>
      <c r="S53" s="8"/>
      <c r="T53" s="8"/>
    </row>
    <row r="54" spans="1:20" s="9" customFormat="1" ht="23.25" customHeight="1">
      <c r="A54" s="38"/>
      <c r="B54" s="125" t="s">
        <v>96</v>
      </c>
      <c r="C54" s="125"/>
      <c r="D54" s="125"/>
      <c r="E54" s="143" t="s">
        <v>112</v>
      </c>
      <c r="F54" s="145"/>
      <c r="G54" s="145"/>
      <c r="I54" s="19">
        <v>4.2372</v>
      </c>
      <c r="J54" s="21"/>
      <c r="N54" s="3"/>
      <c r="O54" s="8"/>
      <c r="P54" s="8"/>
      <c r="Q54" s="8"/>
      <c r="R54" s="8"/>
      <c r="S54" s="8"/>
      <c r="T54" s="8"/>
    </row>
    <row r="55" spans="1:20" s="9" customFormat="1" ht="21" customHeight="1" thickBot="1">
      <c r="A55" s="38"/>
      <c r="B55" s="159" t="s">
        <v>97</v>
      </c>
      <c r="C55" s="159"/>
      <c r="D55" s="159"/>
      <c r="E55" s="175" t="s">
        <v>112</v>
      </c>
      <c r="F55" s="177"/>
      <c r="G55" s="177"/>
      <c r="I55" s="23">
        <v>4.2372</v>
      </c>
      <c r="J55" s="21"/>
      <c r="N55" s="3"/>
      <c r="O55" s="8"/>
      <c r="P55" s="8"/>
      <c r="Q55" s="8"/>
      <c r="R55" s="8"/>
      <c r="S55" s="8"/>
      <c r="T55" s="8"/>
    </row>
    <row r="56" spans="1:20" s="9" customFormat="1" ht="3" customHeight="1" thickBot="1">
      <c r="A56" s="150"/>
      <c r="B56" s="151"/>
      <c r="C56" s="151"/>
      <c r="D56" s="151"/>
      <c r="E56" s="151"/>
      <c r="F56" s="151"/>
      <c r="G56" s="151"/>
      <c r="I56" s="23"/>
      <c r="J56" s="21"/>
      <c r="N56" s="3"/>
      <c r="O56" s="8"/>
      <c r="P56" s="8"/>
      <c r="Q56" s="8"/>
      <c r="R56" s="8"/>
      <c r="S56" s="8"/>
      <c r="T56" s="8"/>
    </row>
    <row r="57" spans="1:20" s="9" customFormat="1" ht="26.25" customHeight="1">
      <c r="A57" s="160" t="s">
        <v>77</v>
      </c>
      <c r="B57" s="198"/>
      <c r="C57" s="198"/>
      <c r="D57" s="198"/>
      <c r="E57" s="55"/>
      <c r="F57" s="55"/>
      <c r="G57" s="56"/>
      <c r="I57" s="23"/>
      <c r="J57" s="21"/>
      <c r="N57" s="3"/>
      <c r="O57" s="8"/>
      <c r="P57" s="8"/>
      <c r="Q57" s="8"/>
      <c r="R57" s="8"/>
      <c r="S57" s="8"/>
      <c r="T57" s="8"/>
    </row>
    <row r="58" spans="1:20" s="9" customFormat="1" ht="21.75" customHeight="1">
      <c r="A58" s="54"/>
      <c r="B58" s="125" t="s">
        <v>124</v>
      </c>
      <c r="C58" s="125"/>
      <c r="D58" s="125"/>
      <c r="E58" s="143">
        <v>0</v>
      </c>
      <c r="F58" s="144"/>
      <c r="G58" s="145"/>
      <c r="I58" s="23"/>
      <c r="J58" s="21"/>
      <c r="N58" s="3"/>
      <c r="O58" s="8"/>
      <c r="P58" s="8"/>
      <c r="Q58" s="8"/>
      <c r="R58" s="8"/>
      <c r="S58" s="8"/>
      <c r="T58" s="8"/>
    </row>
    <row r="59" spans="1:20" s="9" customFormat="1" ht="18.75" customHeight="1">
      <c r="A59" s="38"/>
      <c r="B59" s="125" t="s">
        <v>107</v>
      </c>
      <c r="C59" s="125"/>
      <c r="D59" s="125"/>
      <c r="E59" s="143">
        <f>J59*налог</f>
        <v>1.7500580000000001</v>
      </c>
      <c r="F59" s="144"/>
      <c r="G59" s="145"/>
      <c r="I59" s="38"/>
      <c r="J59" s="35">
        <v>1.4831</v>
      </c>
      <c r="N59" s="3"/>
      <c r="O59" s="8"/>
      <c r="P59" s="8"/>
      <c r="Q59" s="8"/>
      <c r="R59" s="8"/>
      <c r="S59" s="8"/>
      <c r="T59" s="8"/>
    </row>
    <row r="60" spans="1:20" s="9" customFormat="1" ht="22.5" customHeight="1">
      <c r="A60" s="38"/>
      <c r="B60" s="207" t="s">
        <v>106</v>
      </c>
      <c r="C60" s="207"/>
      <c r="D60" s="207"/>
      <c r="E60" s="143">
        <f>J60*налог</f>
        <v>2.800022</v>
      </c>
      <c r="F60" s="144"/>
      <c r="G60" s="145"/>
      <c r="I60" s="38"/>
      <c r="J60" s="35">
        <v>2.3729</v>
      </c>
      <c r="N60" s="3"/>
      <c r="O60" s="8"/>
      <c r="P60" s="8"/>
      <c r="Q60" s="8"/>
      <c r="R60" s="8"/>
      <c r="S60" s="8"/>
      <c r="T60" s="8"/>
    </row>
    <row r="61" spans="1:20" s="9" customFormat="1" ht="21" customHeight="1">
      <c r="A61" s="38"/>
      <c r="B61" s="125" t="s">
        <v>123</v>
      </c>
      <c r="C61" s="125"/>
      <c r="D61" s="125"/>
      <c r="E61" s="143">
        <f>J61*налог</f>
        <v>5.250056</v>
      </c>
      <c r="F61" s="144"/>
      <c r="G61" s="145"/>
      <c r="I61" s="38"/>
      <c r="J61" s="35">
        <v>4.4492</v>
      </c>
      <c r="N61" s="3"/>
      <c r="O61" s="8"/>
      <c r="P61" s="8"/>
      <c r="Q61" s="8"/>
      <c r="R61" s="8"/>
      <c r="S61" s="8"/>
      <c r="T61" s="8"/>
    </row>
    <row r="62" spans="1:20" s="9" customFormat="1" ht="19.5" customHeight="1">
      <c r="A62" s="38"/>
      <c r="B62" s="125" t="s">
        <v>60</v>
      </c>
      <c r="C62" s="125"/>
      <c r="D62" s="125"/>
      <c r="E62" s="143">
        <f>J62*налог</f>
        <v>6.5</v>
      </c>
      <c r="F62" s="144"/>
      <c r="G62" s="145"/>
      <c r="I62" s="38"/>
      <c r="J62" s="35">
        <f>6.5/1.18</f>
        <v>5.508474576271187</v>
      </c>
      <c r="N62" s="3"/>
      <c r="O62" s="8"/>
      <c r="P62" s="8"/>
      <c r="Q62" s="8"/>
      <c r="R62" s="8"/>
      <c r="S62" s="8"/>
      <c r="T62" s="8"/>
    </row>
    <row r="63" spans="1:20" s="9" customFormat="1" ht="21" customHeight="1">
      <c r="A63" s="38"/>
      <c r="B63" s="125" t="s">
        <v>23</v>
      </c>
      <c r="C63" s="125"/>
      <c r="D63" s="125"/>
      <c r="E63" s="143" t="s">
        <v>17</v>
      </c>
      <c r="F63" s="145"/>
      <c r="G63" s="145"/>
      <c r="I63" s="36">
        <f>8.45/1.18</f>
        <v>7.161016949152542</v>
      </c>
      <c r="J63" s="36">
        <f>3.45/1.18</f>
        <v>2.9237288135593222</v>
      </c>
      <c r="N63" s="3"/>
      <c r="O63" s="8"/>
      <c r="P63" s="8"/>
      <c r="Q63" s="8"/>
      <c r="R63" s="8"/>
      <c r="S63" s="8"/>
      <c r="T63" s="8"/>
    </row>
    <row r="64" spans="1:20" s="9" customFormat="1" ht="21" customHeight="1" thickBot="1">
      <c r="A64" s="38"/>
      <c r="B64" s="159" t="s">
        <v>64</v>
      </c>
      <c r="C64" s="252"/>
      <c r="D64" s="252"/>
      <c r="E64" s="256">
        <v>2.75</v>
      </c>
      <c r="F64" s="257"/>
      <c r="G64" s="257"/>
      <c r="I64" s="36"/>
      <c r="J64" s="34"/>
      <c r="N64" s="3"/>
      <c r="O64" s="8"/>
      <c r="P64" s="8"/>
      <c r="Q64" s="8"/>
      <c r="R64" s="8"/>
      <c r="S64" s="8"/>
      <c r="T64" s="8"/>
    </row>
    <row r="65" spans="1:20" s="9" customFormat="1" ht="45.75" customHeight="1">
      <c r="A65" s="170" t="s">
        <v>22</v>
      </c>
      <c r="B65" s="171"/>
      <c r="C65" s="171"/>
      <c r="D65" s="171"/>
      <c r="E65" s="102" t="s">
        <v>16</v>
      </c>
      <c r="F65" s="230" t="s">
        <v>26</v>
      </c>
      <c r="G65" s="227"/>
      <c r="I65" s="36"/>
      <c r="J65" s="34"/>
      <c r="N65" s="3"/>
      <c r="O65" s="8"/>
      <c r="P65" s="8"/>
      <c r="Q65" s="8"/>
      <c r="R65" s="8"/>
      <c r="S65" s="8"/>
      <c r="T65" s="8"/>
    </row>
    <row r="66" spans="1:20" s="9" customFormat="1" ht="40.5" customHeight="1">
      <c r="A66" s="38"/>
      <c r="B66" s="228" t="s">
        <v>54</v>
      </c>
      <c r="C66" s="229"/>
      <c r="D66" s="229"/>
      <c r="E66" s="69">
        <v>0</v>
      </c>
      <c r="F66" s="165" t="s">
        <v>24</v>
      </c>
      <c r="G66" s="145"/>
      <c r="I66" s="36"/>
      <c r="J66" s="34"/>
      <c r="N66" s="3"/>
      <c r="O66" s="8"/>
      <c r="P66" s="8"/>
      <c r="Q66" s="8"/>
      <c r="R66" s="8"/>
      <c r="S66" s="8"/>
      <c r="T66" s="8"/>
    </row>
    <row r="67" spans="1:20" s="9" customFormat="1" ht="26.25" customHeight="1">
      <c r="A67" s="38"/>
      <c r="B67" s="125" t="s">
        <v>25</v>
      </c>
      <c r="C67" s="125"/>
      <c r="D67" s="125"/>
      <c r="E67" s="71">
        <v>0</v>
      </c>
      <c r="F67" s="136" t="s">
        <v>18</v>
      </c>
      <c r="G67" s="144"/>
      <c r="I67" s="36"/>
      <c r="J67" s="34"/>
      <c r="N67" s="3"/>
      <c r="O67" s="8"/>
      <c r="P67" s="8"/>
      <c r="Q67" s="8"/>
      <c r="R67" s="8"/>
      <c r="S67" s="8"/>
      <c r="T67" s="8"/>
    </row>
    <row r="68" spans="1:20" s="9" customFormat="1" ht="22.5" customHeight="1">
      <c r="A68" s="105"/>
      <c r="B68" s="138" t="s">
        <v>2</v>
      </c>
      <c r="C68" s="139"/>
      <c r="D68" s="139"/>
      <c r="E68" s="71">
        <v>0</v>
      </c>
      <c r="F68" s="136" t="s">
        <v>8</v>
      </c>
      <c r="G68" s="137"/>
      <c r="I68" s="36"/>
      <c r="J68" s="34"/>
      <c r="N68" s="3"/>
      <c r="O68" s="8"/>
      <c r="P68" s="8"/>
      <c r="Q68" s="8"/>
      <c r="R68" s="8"/>
      <c r="S68" s="8"/>
      <c r="T68" s="8"/>
    </row>
    <row r="69" spans="1:20" s="9" customFormat="1" ht="30" customHeight="1">
      <c r="A69" s="38"/>
      <c r="B69" s="125" t="s">
        <v>11</v>
      </c>
      <c r="C69" s="125"/>
      <c r="D69" s="125"/>
      <c r="E69" s="71">
        <v>0</v>
      </c>
      <c r="F69" s="166" t="s">
        <v>9</v>
      </c>
      <c r="G69" s="167"/>
      <c r="I69" s="36"/>
      <c r="J69" s="34"/>
      <c r="N69" s="3"/>
      <c r="O69" s="8"/>
      <c r="P69" s="8"/>
      <c r="Q69" s="8"/>
      <c r="R69" s="8"/>
      <c r="S69" s="8"/>
      <c r="T69" s="8"/>
    </row>
    <row r="70" spans="1:20" s="9" customFormat="1" ht="36" customHeight="1" thickBot="1">
      <c r="A70" s="38"/>
      <c r="B70" s="207" t="s">
        <v>12</v>
      </c>
      <c r="C70" s="207"/>
      <c r="D70" s="207"/>
      <c r="E70" s="71">
        <v>0</v>
      </c>
      <c r="F70" s="238" t="s">
        <v>13</v>
      </c>
      <c r="G70" s="145"/>
      <c r="I70" s="33">
        <v>127.1186</v>
      </c>
      <c r="J70" s="21"/>
      <c r="N70" s="3"/>
      <c r="O70" s="8"/>
      <c r="P70" s="8"/>
      <c r="Q70" s="8"/>
      <c r="R70" s="8"/>
      <c r="S70" s="8"/>
      <c r="T70" s="8"/>
    </row>
    <row r="71" spans="1:20" s="9" customFormat="1" ht="3" customHeight="1" thickBot="1">
      <c r="A71" s="150"/>
      <c r="B71" s="151"/>
      <c r="C71" s="151"/>
      <c r="D71" s="151"/>
      <c r="E71" s="151"/>
      <c r="F71" s="151"/>
      <c r="G71" s="151"/>
      <c r="I71" s="50"/>
      <c r="J71" s="21"/>
      <c r="N71" s="3"/>
      <c r="O71" s="8"/>
      <c r="P71" s="8"/>
      <c r="Q71" s="8"/>
      <c r="R71" s="8"/>
      <c r="S71" s="8"/>
      <c r="T71" s="8"/>
    </row>
    <row r="72" spans="1:20" s="9" customFormat="1" ht="26.25" customHeight="1" thickBot="1">
      <c r="A72" s="160" t="s">
        <v>65</v>
      </c>
      <c r="B72" s="161"/>
      <c r="C72" s="161"/>
      <c r="D72" s="161"/>
      <c r="E72" s="161"/>
      <c r="F72" s="161"/>
      <c r="G72" s="161"/>
      <c r="H72" s="37"/>
      <c r="I72" s="37"/>
      <c r="J72" s="21"/>
      <c r="N72" s="3"/>
      <c r="O72" s="8"/>
      <c r="P72" s="8"/>
      <c r="Q72" s="8"/>
      <c r="R72" s="8"/>
      <c r="S72" s="8"/>
      <c r="T72" s="8"/>
    </row>
    <row r="73" spans="1:20" s="9" customFormat="1" ht="33.75" customHeight="1" thickBot="1">
      <c r="A73" s="234" t="s">
        <v>134</v>
      </c>
      <c r="B73" s="241"/>
      <c r="C73" s="241"/>
      <c r="D73" s="241"/>
      <c r="E73" s="241"/>
      <c r="F73" s="241"/>
      <c r="G73" s="241"/>
      <c r="I73" s="50"/>
      <c r="J73" s="21"/>
      <c r="N73" s="3"/>
      <c r="O73" s="8"/>
      <c r="P73" s="8"/>
      <c r="Q73" s="8"/>
      <c r="R73" s="8"/>
      <c r="S73" s="8"/>
      <c r="T73" s="8"/>
    </row>
    <row r="74" spans="1:20" s="9" customFormat="1" ht="3.75" customHeight="1" thickBot="1">
      <c r="A74" s="234"/>
      <c r="B74" s="235"/>
      <c r="C74" s="235"/>
      <c r="D74" s="235"/>
      <c r="E74" s="235"/>
      <c r="F74" s="235"/>
      <c r="G74" s="235"/>
      <c r="I74" s="50"/>
      <c r="J74" s="21"/>
      <c r="N74" s="3"/>
      <c r="O74" s="8"/>
      <c r="P74" s="8"/>
      <c r="Q74" s="8"/>
      <c r="R74" s="8"/>
      <c r="S74" s="8"/>
      <c r="T74" s="8"/>
    </row>
    <row r="75" spans="1:20" s="9" customFormat="1" ht="25.5" customHeight="1">
      <c r="A75" s="160" t="s">
        <v>66</v>
      </c>
      <c r="B75" s="161"/>
      <c r="C75" s="161"/>
      <c r="D75" s="161"/>
      <c r="E75" s="161"/>
      <c r="F75" s="161"/>
      <c r="G75" s="161"/>
      <c r="H75" s="37"/>
      <c r="I75" s="37"/>
      <c r="J75" s="21"/>
      <c r="N75" s="3"/>
      <c r="O75" s="8"/>
      <c r="P75" s="8"/>
      <c r="Q75" s="8"/>
      <c r="R75" s="8"/>
      <c r="S75" s="8"/>
      <c r="T75" s="8"/>
    </row>
    <row r="76" spans="1:20" s="9" customFormat="1" ht="35.25" customHeight="1" thickBot="1">
      <c r="A76" s="113" t="s">
        <v>39</v>
      </c>
      <c r="B76" s="114"/>
      <c r="C76" s="114"/>
      <c r="D76" s="114"/>
      <c r="E76" s="114"/>
      <c r="F76" s="114"/>
      <c r="G76" s="114"/>
      <c r="I76" s="17"/>
      <c r="J76" s="21"/>
      <c r="N76" s="3"/>
      <c r="O76" s="8"/>
      <c r="P76" s="8"/>
      <c r="Q76" s="8"/>
      <c r="R76" s="8"/>
      <c r="S76" s="8"/>
      <c r="T76" s="8"/>
    </row>
    <row r="77" spans="1:20" s="9" customFormat="1" ht="18" customHeight="1">
      <c r="A77" s="232" t="s">
        <v>68</v>
      </c>
      <c r="B77" s="233"/>
      <c r="C77" s="233"/>
      <c r="D77" s="233"/>
      <c r="E77" s="233"/>
      <c r="F77" s="233"/>
      <c r="G77" s="233"/>
      <c r="I77" s="17"/>
      <c r="J77" s="21"/>
      <c r="N77" s="3"/>
      <c r="O77" s="8"/>
      <c r="P77" s="8"/>
      <c r="Q77" s="8"/>
      <c r="R77" s="8"/>
      <c r="S77" s="8"/>
      <c r="T77" s="8"/>
    </row>
    <row r="78" spans="1:20" s="9" customFormat="1" ht="16.5" customHeight="1">
      <c r="A78" s="126" t="s">
        <v>61</v>
      </c>
      <c r="B78" s="116"/>
      <c r="C78" s="116"/>
      <c r="D78" s="116"/>
      <c r="E78" s="116"/>
      <c r="F78" s="116"/>
      <c r="G78" s="116"/>
      <c r="I78" s="17"/>
      <c r="J78" s="21"/>
      <c r="N78" s="3"/>
      <c r="O78" s="8"/>
      <c r="P78" s="8"/>
      <c r="Q78" s="8"/>
      <c r="R78" s="8"/>
      <c r="S78" s="8"/>
      <c r="T78" s="8"/>
    </row>
    <row r="79" spans="1:20" s="9" customFormat="1" ht="18" customHeight="1">
      <c r="A79" s="128" t="s">
        <v>101</v>
      </c>
      <c r="B79" s="129"/>
      <c r="C79" s="129"/>
      <c r="D79" s="129"/>
      <c r="E79" s="129"/>
      <c r="F79" s="129"/>
      <c r="G79" s="129"/>
      <c r="J79" s="30"/>
      <c r="N79" s="3"/>
      <c r="O79" s="8"/>
      <c r="P79" s="8"/>
      <c r="Q79" s="8"/>
      <c r="R79" s="8"/>
      <c r="S79" s="8"/>
      <c r="T79" s="8"/>
    </row>
    <row r="80" spans="1:20" s="9" customFormat="1" ht="18" customHeight="1">
      <c r="A80" s="130" t="s">
        <v>28</v>
      </c>
      <c r="B80" s="131"/>
      <c r="C80" s="131"/>
      <c r="D80" s="131"/>
      <c r="E80" s="131"/>
      <c r="F80" s="131"/>
      <c r="G80" s="131"/>
      <c r="J80" s="30"/>
      <c r="N80" s="3"/>
      <c r="O80" s="8"/>
      <c r="P80" s="8"/>
      <c r="Q80" s="8"/>
      <c r="R80" s="8"/>
      <c r="S80" s="8"/>
      <c r="T80" s="8"/>
    </row>
    <row r="81" spans="1:20" s="9" customFormat="1" ht="18" customHeight="1">
      <c r="A81" s="130" t="s">
        <v>29</v>
      </c>
      <c r="B81" s="131"/>
      <c r="C81" s="131"/>
      <c r="D81" s="131"/>
      <c r="E81" s="131"/>
      <c r="F81" s="131"/>
      <c r="G81" s="131"/>
      <c r="J81" s="30"/>
      <c r="N81" s="3"/>
      <c r="O81" s="8"/>
      <c r="P81" s="8"/>
      <c r="Q81" s="8"/>
      <c r="R81" s="8"/>
      <c r="S81" s="8"/>
      <c r="T81" s="8"/>
    </row>
    <row r="82" spans="1:20" s="9" customFormat="1" ht="33.75" customHeight="1">
      <c r="A82" s="132"/>
      <c r="B82" s="231"/>
      <c r="C82" s="231"/>
      <c r="D82" s="231"/>
      <c r="E82" s="231"/>
      <c r="F82" s="231"/>
      <c r="G82" s="231"/>
      <c r="J82" s="30"/>
      <c r="N82" s="3"/>
      <c r="O82" s="8"/>
      <c r="P82" s="8"/>
      <c r="Q82" s="8"/>
      <c r="R82" s="8"/>
      <c r="S82" s="8"/>
      <c r="T82" s="8"/>
    </row>
    <row r="83" spans="1:20" s="9" customFormat="1" ht="32.25" customHeight="1">
      <c r="A83" s="132" t="s">
        <v>62</v>
      </c>
      <c r="B83" s="133"/>
      <c r="C83" s="133"/>
      <c r="D83" s="133"/>
      <c r="E83" s="133"/>
      <c r="F83" s="133"/>
      <c r="G83" s="133"/>
      <c r="J83" s="30"/>
      <c r="N83" s="3"/>
      <c r="O83" s="8"/>
      <c r="P83" s="8"/>
      <c r="Q83" s="8"/>
      <c r="R83" s="8"/>
      <c r="S83" s="8"/>
      <c r="T83" s="8"/>
    </row>
    <row r="84" spans="1:20" s="9" customFormat="1" ht="79.5" customHeight="1">
      <c r="A84" s="126" t="s">
        <v>69</v>
      </c>
      <c r="B84" s="127"/>
      <c r="C84" s="127"/>
      <c r="D84" s="127"/>
      <c r="E84" s="127"/>
      <c r="F84" s="127"/>
      <c r="G84" s="127"/>
      <c r="J84" s="30"/>
      <c r="N84" s="3"/>
      <c r="O84" s="8"/>
      <c r="P84" s="8"/>
      <c r="Q84" s="8"/>
      <c r="R84" s="8"/>
      <c r="S84" s="8"/>
      <c r="T84" s="8"/>
    </row>
    <row r="85" spans="1:20" s="9" customFormat="1" ht="68.25" customHeight="1">
      <c r="A85" s="126" t="s">
        <v>93</v>
      </c>
      <c r="B85" s="127"/>
      <c r="C85" s="127"/>
      <c r="D85" s="127"/>
      <c r="E85" s="127"/>
      <c r="F85" s="127"/>
      <c r="G85" s="127"/>
      <c r="J85" s="30"/>
      <c r="N85" s="3"/>
      <c r="O85" s="8"/>
      <c r="P85" s="8"/>
      <c r="Q85" s="8"/>
      <c r="R85" s="8"/>
      <c r="S85" s="8"/>
      <c r="T85" s="8"/>
    </row>
    <row r="86" spans="1:20" s="9" customFormat="1" ht="37.5" customHeight="1">
      <c r="A86" s="119" t="s">
        <v>75</v>
      </c>
      <c r="B86" s="201"/>
      <c r="C86" s="201"/>
      <c r="D86" s="201"/>
      <c r="E86" s="201"/>
      <c r="F86" s="201"/>
      <c r="G86" s="201"/>
      <c r="J86" s="30"/>
      <c r="N86" s="3"/>
      <c r="O86" s="8"/>
      <c r="P86" s="8"/>
      <c r="Q86" s="8"/>
      <c r="R86" s="8"/>
      <c r="S86" s="8"/>
      <c r="T86" s="8"/>
    </row>
    <row r="87" spans="1:20" s="9" customFormat="1" ht="33.75" customHeight="1">
      <c r="A87" s="119" t="s">
        <v>118</v>
      </c>
      <c r="B87" s="201"/>
      <c r="C87" s="201"/>
      <c r="D87" s="201"/>
      <c r="E87" s="201"/>
      <c r="F87" s="201"/>
      <c r="G87" s="201"/>
      <c r="J87" s="30"/>
      <c r="N87" s="3"/>
      <c r="O87" s="8"/>
      <c r="P87" s="8"/>
      <c r="Q87" s="8"/>
      <c r="R87" s="8"/>
      <c r="S87" s="8"/>
      <c r="T87" s="8"/>
    </row>
    <row r="88" spans="1:20" s="9" customFormat="1" ht="77.25" customHeight="1">
      <c r="A88" s="119" t="s">
        <v>102</v>
      </c>
      <c r="B88" s="201"/>
      <c r="C88" s="201"/>
      <c r="D88" s="201"/>
      <c r="E88" s="201"/>
      <c r="F88" s="201"/>
      <c r="G88" s="201"/>
      <c r="J88" s="30"/>
      <c r="N88" s="3"/>
      <c r="O88" s="8"/>
      <c r="P88" s="8"/>
      <c r="Q88" s="8"/>
      <c r="R88" s="8"/>
      <c r="S88" s="8"/>
      <c r="T88" s="8"/>
    </row>
    <row r="89" spans="1:20" s="9" customFormat="1" ht="39" customHeight="1">
      <c r="A89" s="126" t="s">
        <v>58</v>
      </c>
      <c r="B89" s="237"/>
      <c r="C89" s="237"/>
      <c r="D89" s="237"/>
      <c r="E89" s="237"/>
      <c r="F89" s="237"/>
      <c r="G89" s="237"/>
      <c r="J89" s="30"/>
      <c r="N89" s="3"/>
      <c r="O89" s="8"/>
      <c r="P89" s="8"/>
      <c r="Q89" s="8"/>
      <c r="R89" s="8"/>
      <c r="S89" s="8"/>
      <c r="T89" s="8"/>
    </row>
    <row r="90" spans="1:20" s="9" customFormat="1" ht="33.75" customHeight="1">
      <c r="A90" s="119" t="s">
        <v>10</v>
      </c>
      <c r="B90" s="111"/>
      <c r="C90" s="111"/>
      <c r="D90" s="111"/>
      <c r="E90" s="111"/>
      <c r="F90" s="111"/>
      <c r="G90" s="111"/>
      <c r="J90" s="30"/>
      <c r="N90" s="3"/>
      <c r="O90" s="8"/>
      <c r="P90" s="8"/>
      <c r="Q90" s="8"/>
      <c r="R90" s="8"/>
      <c r="S90" s="8"/>
      <c r="T90" s="8"/>
    </row>
    <row r="91" spans="1:20" s="9" customFormat="1" ht="20.25" customHeight="1">
      <c r="A91" s="119" t="s">
        <v>108</v>
      </c>
      <c r="B91" s="111"/>
      <c r="C91" s="111"/>
      <c r="D91" s="111"/>
      <c r="E91" s="111"/>
      <c r="F91" s="111"/>
      <c r="G91" s="111"/>
      <c r="J91" s="30"/>
      <c r="N91" s="3"/>
      <c r="O91" s="8"/>
      <c r="P91" s="8"/>
      <c r="Q91" s="8"/>
      <c r="R91" s="8"/>
      <c r="S91" s="8"/>
      <c r="T91" s="8"/>
    </row>
    <row r="92" spans="1:20" s="9" customFormat="1" ht="19.5" customHeight="1">
      <c r="A92" s="119" t="s">
        <v>109</v>
      </c>
      <c r="B92" s="111"/>
      <c r="C92" s="111"/>
      <c r="D92" s="111"/>
      <c r="E92" s="111"/>
      <c r="F92" s="111"/>
      <c r="G92" s="111"/>
      <c r="J92" s="30"/>
      <c r="N92" s="3"/>
      <c r="O92" s="8"/>
      <c r="P92" s="8"/>
      <c r="Q92" s="8"/>
      <c r="R92" s="8"/>
      <c r="S92" s="8"/>
      <c r="T92" s="8"/>
    </row>
    <row r="93" spans="1:20" s="9" customFormat="1" ht="34.5" customHeight="1">
      <c r="A93" s="119" t="s">
        <v>110</v>
      </c>
      <c r="B93" s="111"/>
      <c r="C93" s="111"/>
      <c r="D93" s="111"/>
      <c r="E93" s="111"/>
      <c r="F93" s="111"/>
      <c r="G93" s="111"/>
      <c r="J93" s="30"/>
      <c r="N93" s="3"/>
      <c r="O93" s="8"/>
      <c r="P93" s="8"/>
      <c r="Q93" s="8"/>
      <c r="R93" s="8"/>
      <c r="S93" s="8"/>
      <c r="T93" s="8"/>
    </row>
    <row r="94" spans="1:20" s="9" customFormat="1" ht="34.5" customHeight="1">
      <c r="A94" s="157" t="s">
        <v>104</v>
      </c>
      <c r="B94" s="111"/>
      <c r="C94" s="111"/>
      <c r="D94" s="111"/>
      <c r="E94" s="111"/>
      <c r="F94" s="111"/>
      <c r="G94" s="111"/>
      <c r="J94" s="30"/>
      <c r="N94" s="3"/>
      <c r="O94" s="8"/>
      <c r="P94" s="8"/>
      <c r="Q94" s="8"/>
      <c r="R94" s="8"/>
      <c r="S94" s="8"/>
      <c r="T94" s="8"/>
    </row>
    <row r="95" spans="1:20" s="9" customFormat="1" ht="33.75" customHeight="1">
      <c r="A95" s="239" t="s">
        <v>76</v>
      </c>
      <c r="B95" s="240"/>
      <c r="C95" s="240"/>
      <c r="D95" s="240"/>
      <c r="E95" s="240"/>
      <c r="F95" s="240"/>
      <c r="G95" s="240"/>
      <c r="J95" s="30"/>
      <c r="N95" s="3"/>
      <c r="O95" s="8"/>
      <c r="P95" s="8"/>
      <c r="Q95" s="8"/>
      <c r="R95" s="8"/>
      <c r="S95" s="8"/>
      <c r="T95" s="8"/>
    </row>
    <row r="96" spans="1:20" s="9" customFormat="1" ht="31.5" customHeight="1">
      <c r="A96" s="119" t="s">
        <v>103</v>
      </c>
      <c r="B96" s="111"/>
      <c r="C96" s="111"/>
      <c r="D96" s="111"/>
      <c r="E96" s="111"/>
      <c r="F96" s="111"/>
      <c r="G96" s="111"/>
      <c r="J96" s="30"/>
      <c r="N96" s="3"/>
      <c r="O96" s="8"/>
      <c r="P96" s="8"/>
      <c r="Q96" s="8"/>
      <c r="R96" s="8"/>
      <c r="S96" s="8"/>
      <c r="T96" s="8"/>
    </row>
    <row r="97" spans="1:20" s="9" customFormat="1" ht="51.75" customHeight="1">
      <c r="A97" s="119" t="s">
        <v>78</v>
      </c>
      <c r="B97" s="120"/>
      <c r="C97" s="120"/>
      <c r="D97" s="120"/>
      <c r="E97" s="120"/>
      <c r="F97" s="120"/>
      <c r="G97" s="120"/>
      <c r="J97" s="30"/>
      <c r="N97" s="3"/>
      <c r="O97" s="8"/>
      <c r="P97" s="8"/>
      <c r="Q97" s="8"/>
      <c r="R97" s="8"/>
      <c r="S97" s="8"/>
      <c r="T97" s="8"/>
    </row>
    <row r="98" spans="1:20" s="9" customFormat="1" ht="64.5" customHeight="1">
      <c r="A98" s="130" t="s">
        <v>40</v>
      </c>
      <c r="B98" s="131"/>
      <c r="C98" s="131"/>
      <c r="D98" s="131"/>
      <c r="E98" s="131"/>
      <c r="F98" s="131"/>
      <c r="G98" s="131"/>
      <c r="J98" s="30"/>
      <c r="N98" s="3"/>
      <c r="O98" s="8"/>
      <c r="P98" s="8"/>
      <c r="Q98" s="8"/>
      <c r="R98" s="8"/>
      <c r="S98" s="8"/>
      <c r="T98" s="8"/>
    </row>
    <row r="99" spans="1:20" s="9" customFormat="1" ht="21" customHeight="1">
      <c r="A99" s="155" t="s">
        <v>82</v>
      </c>
      <c r="B99" s="156"/>
      <c r="C99" s="156"/>
      <c r="D99" s="156"/>
      <c r="E99" s="156"/>
      <c r="F99" s="156"/>
      <c r="G99" s="156"/>
      <c r="H99" s="52"/>
      <c r="I99" s="52"/>
      <c r="J99" s="30"/>
      <c r="N99" s="3"/>
      <c r="O99" s="8"/>
      <c r="P99" s="8"/>
      <c r="Q99" s="8"/>
      <c r="R99" s="8"/>
      <c r="S99" s="8"/>
      <c r="T99" s="8"/>
    </row>
    <row r="100" spans="1:20" s="9" customFormat="1" ht="81.75" customHeight="1">
      <c r="A100" s="117" t="s">
        <v>1</v>
      </c>
      <c r="B100" s="112"/>
      <c r="C100" s="112"/>
      <c r="D100" s="112"/>
      <c r="E100" s="112"/>
      <c r="F100" s="112"/>
      <c r="G100" s="112"/>
      <c r="J100" s="30"/>
      <c r="N100" s="3"/>
      <c r="O100" s="8"/>
      <c r="P100" s="8"/>
      <c r="Q100" s="8"/>
      <c r="R100" s="8"/>
      <c r="S100" s="8"/>
      <c r="T100" s="8"/>
    </row>
    <row r="101" spans="1:20" s="9" customFormat="1" ht="63.75" customHeight="1">
      <c r="A101" s="141" t="s">
        <v>44</v>
      </c>
      <c r="B101" s="142"/>
      <c r="C101" s="142"/>
      <c r="D101" s="142"/>
      <c r="E101" s="142"/>
      <c r="F101" s="142"/>
      <c r="G101" s="142"/>
      <c r="J101" s="30"/>
      <c r="N101" s="3"/>
      <c r="O101" s="8"/>
      <c r="P101" s="8"/>
      <c r="Q101" s="8"/>
      <c r="R101" s="8"/>
      <c r="S101" s="8"/>
      <c r="T101" s="8"/>
    </row>
    <row r="102" spans="1:20" s="9" customFormat="1" ht="37.5" customHeight="1">
      <c r="A102" s="141" t="s">
        <v>41</v>
      </c>
      <c r="B102" s="142"/>
      <c r="C102" s="142"/>
      <c r="D102" s="142"/>
      <c r="E102" s="142"/>
      <c r="F102" s="142"/>
      <c r="G102" s="142"/>
      <c r="J102" s="30"/>
      <c r="N102" s="3"/>
      <c r="O102" s="8"/>
      <c r="P102" s="8"/>
      <c r="Q102" s="8"/>
      <c r="R102" s="8"/>
      <c r="S102" s="8"/>
      <c r="T102" s="8"/>
    </row>
    <row r="103" spans="1:20" s="9" customFormat="1" ht="38.25" customHeight="1">
      <c r="A103" s="141" t="s">
        <v>84</v>
      </c>
      <c r="B103" s="142"/>
      <c r="C103" s="142"/>
      <c r="D103" s="142"/>
      <c r="E103" s="142"/>
      <c r="F103" s="142"/>
      <c r="G103" s="142"/>
      <c r="J103" s="30"/>
      <c r="N103" s="3"/>
      <c r="O103" s="8"/>
      <c r="P103" s="8"/>
      <c r="Q103" s="8"/>
      <c r="R103" s="8"/>
      <c r="S103" s="8"/>
      <c r="T103" s="8"/>
    </row>
    <row r="104" spans="1:20" s="9" customFormat="1" ht="35.25" customHeight="1">
      <c r="A104" s="141" t="s">
        <v>63</v>
      </c>
      <c r="B104" s="142"/>
      <c r="C104" s="142"/>
      <c r="D104" s="142"/>
      <c r="E104" s="142"/>
      <c r="F104" s="142"/>
      <c r="G104" s="142"/>
      <c r="J104" s="30"/>
      <c r="N104" s="3"/>
      <c r="O104" s="8"/>
      <c r="P104" s="8"/>
      <c r="Q104" s="8"/>
      <c r="R104" s="8"/>
      <c r="S104" s="8"/>
      <c r="T104" s="8"/>
    </row>
    <row r="105" spans="1:20" s="9" customFormat="1" ht="30.75" customHeight="1">
      <c r="A105" s="141" t="s">
        <v>47</v>
      </c>
      <c r="B105" s="142"/>
      <c r="C105" s="142"/>
      <c r="D105" s="142"/>
      <c r="E105" s="142"/>
      <c r="F105" s="142"/>
      <c r="G105" s="142"/>
      <c r="J105" s="30"/>
      <c r="N105" s="3"/>
      <c r="O105" s="8"/>
      <c r="P105" s="8"/>
      <c r="Q105" s="8"/>
      <c r="R105" s="8"/>
      <c r="S105" s="8"/>
      <c r="T105" s="8"/>
    </row>
    <row r="106" spans="1:20" s="9" customFormat="1" ht="51.75" customHeight="1">
      <c r="A106" s="117" t="s">
        <v>19</v>
      </c>
      <c r="B106" s="118"/>
      <c r="C106" s="118"/>
      <c r="D106" s="118"/>
      <c r="E106" s="118"/>
      <c r="F106" s="118"/>
      <c r="G106" s="118"/>
      <c r="J106" s="30"/>
      <c r="N106" s="3"/>
      <c r="O106" s="8"/>
      <c r="P106" s="8"/>
      <c r="Q106" s="8"/>
      <c r="R106" s="8"/>
      <c r="S106" s="8"/>
      <c r="T106" s="8"/>
    </row>
    <row r="107" spans="1:20" s="9" customFormat="1" ht="52.5" customHeight="1">
      <c r="A107" s="141" t="s">
        <v>30</v>
      </c>
      <c r="B107" s="158"/>
      <c r="C107" s="158"/>
      <c r="D107" s="158"/>
      <c r="E107" s="158"/>
      <c r="F107" s="158"/>
      <c r="G107" s="158"/>
      <c r="J107" s="30"/>
      <c r="N107" s="3"/>
      <c r="O107" s="8"/>
      <c r="P107" s="8"/>
      <c r="Q107" s="8"/>
      <c r="R107" s="8"/>
      <c r="S107" s="8"/>
      <c r="T107" s="8"/>
    </row>
    <row r="108" spans="1:20" s="9" customFormat="1" ht="19.5" customHeight="1">
      <c r="A108" s="141" t="s">
        <v>67</v>
      </c>
      <c r="B108" s="158"/>
      <c r="C108" s="158"/>
      <c r="D108" s="158"/>
      <c r="E108" s="158"/>
      <c r="F108" s="158"/>
      <c r="G108" s="158"/>
      <c r="J108" s="30"/>
      <c r="N108" s="3"/>
      <c r="O108" s="8"/>
      <c r="P108" s="8"/>
      <c r="Q108" s="8"/>
      <c r="R108" s="8"/>
      <c r="S108" s="8"/>
      <c r="T108" s="8"/>
    </row>
    <row r="109" spans="1:11" ht="15.75" customHeight="1">
      <c r="A109" s="154" t="s">
        <v>72</v>
      </c>
      <c r="B109" s="111"/>
      <c r="C109" s="111"/>
      <c r="D109" s="111"/>
      <c r="E109" s="111"/>
      <c r="F109" s="111"/>
      <c r="G109" s="111"/>
      <c r="H109" s="6"/>
      <c r="I109" s="4"/>
      <c r="J109" s="29"/>
      <c r="K109" s="4"/>
    </row>
    <row r="110" spans="1:11" ht="33" customHeight="1">
      <c r="A110" s="140" t="s">
        <v>48</v>
      </c>
      <c r="B110" s="140"/>
      <c r="C110" s="140"/>
      <c r="D110" s="140"/>
      <c r="E110" s="140"/>
      <c r="F110" s="140"/>
      <c r="G110" s="140"/>
      <c r="H110" s="6"/>
      <c r="I110" s="4"/>
      <c r="J110" s="29"/>
      <c r="K110" s="4"/>
    </row>
    <row r="111" spans="1:11" ht="48.75" customHeight="1">
      <c r="A111" s="236" t="s">
        <v>3</v>
      </c>
      <c r="B111" s="156"/>
      <c r="C111" s="156"/>
      <c r="D111" s="156"/>
      <c r="E111" s="156"/>
      <c r="F111" s="156"/>
      <c r="G111" s="156"/>
      <c r="H111" s="6"/>
      <c r="I111" s="4"/>
      <c r="J111" s="29"/>
      <c r="K111" s="4"/>
    </row>
    <row r="112" spans="1:11" ht="73.5" customHeight="1">
      <c r="A112" s="134" t="s">
        <v>42</v>
      </c>
      <c r="B112" s="135"/>
      <c r="C112" s="135"/>
      <c r="D112" s="135"/>
      <c r="E112" s="135"/>
      <c r="F112" s="135"/>
      <c r="G112" s="135"/>
      <c r="H112" s="6"/>
      <c r="I112" s="4"/>
      <c r="J112" s="29"/>
      <c r="K112" s="4"/>
    </row>
    <row r="113" spans="1:20" s="91" customFormat="1" ht="75" customHeight="1">
      <c r="A113" s="236" t="s">
        <v>45</v>
      </c>
      <c r="B113" s="156"/>
      <c r="C113" s="156"/>
      <c r="D113" s="156"/>
      <c r="E113" s="156"/>
      <c r="F113" s="156"/>
      <c r="G113" s="156"/>
      <c r="I113" s="88"/>
      <c r="J113" s="89"/>
      <c r="K113" s="88"/>
      <c r="L113" s="88"/>
      <c r="M113" s="88"/>
      <c r="N113" s="88"/>
      <c r="O113" s="90"/>
      <c r="P113" s="90"/>
      <c r="Q113" s="90"/>
      <c r="R113" s="90"/>
      <c r="S113" s="90"/>
      <c r="T113" s="90"/>
    </row>
    <row r="114" spans="1:20" s="91" customFormat="1" ht="75" customHeight="1">
      <c r="A114" s="134" t="s">
        <v>43</v>
      </c>
      <c r="B114" s="135"/>
      <c r="C114" s="135"/>
      <c r="D114" s="135"/>
      <c r="E114" s="135"/>
      <c r="F114" s="135"/>
      <c r="G114" s="135"/>
      <c r="I114" s="88"/>
      <c r="J114" s="89"/>
      <c r="K114" s="88"/>
      <c r="L114" s="88"/>
      <c r="M114" s="88"/>
      <c r="N114" s="88"/>
      <c r="O114" s="90"/>
      <c r="P114" s="90"/>
      <c r="Q114" s="90"/>
      <c r="R114" s="90"/>
      <c r="S114" s="90"/>
      <c r="T114" s="90"/>
    </row>
    <row r="115" spans="1:11" ht="172.5" customHeight="1">
      <c r="A115" s="134" t="s">
        <v>5</v>
      </c>
      <c r="B115" s="135"/>
      <c r="C115" s="135"/>
      <c r="D115" s="135"/>
      <c r="E115" s="135"/>
      <c r="F115" s="135"/>
      <c r="G115" s="135"/>
      <c r="H115" s="4"/>
      <c r="I115" s="4"/>
      <c r="J115" s="29"/>
      <c r="K115" s="4"/>
    </row>
    <row r="116" spans="1:11" ht="50.25" customHeight="1">
      <c r="A116" s="134" t="s">
        <v>0</v>
      </c>
      <c r="B116" s="135"/>
      <c r="C116" s="135"/>
      <c r="D116" s="135"/>
      <c r="E116" s="135"/>
      <c r="F116" s="135"/>
      <c r="G116" s="135"/>
      <c r="H116" s="4"/>
      <c r="I116" s="4"/>
      <c r="J116" s="29"/>
      <c r="K116" s="4"/>
    </row>
    <row r="117" spans="8:11" ht="14.25">
      <c r="H117" s="6"/>
      <c r="I117" s="4"/>
      <c r="J117" s="29"/>
      <c r="K117" s="4"/>
    </row>
    <row r="118" spans="8:11" ht="14.25">
      <c r="H118" s="6"/>
      <c r="I118" s="4"/>
      <c r="J118" s="29"/>
      <c r="K118" s="4"/>
    </row>
    <row r="119" spans="8:11" ht="14.25">
      <c r="H119" s="6"/>
      <c r="I119" s="4"/>
      <c r="J119" s="29"/>
      <c r="K119" s="4"/>
    </row>
    <row r="120" spans="8:11" ht="14.25">
      <c r="H120" s="6"/>
      <c r="I120" s="4"/>
      <c r="J120" s="29"/>
      <c r="K120" s="4"/>
    </row>
    <row r="121" spans="8:11" ht="14.25">
      <c r="H121" s="6"/>
      <c r="I121" s="4"/>
      <c r="J121" s="29"/>
      <c r="K121" s="4"/>
    </row>
    <row r="122" spans="8:11" ht="14.25">
      <c r="H122" s="6"/>
      <c r="I122" s="4"/>
      <c r="J122" s="29"/>
      <c r="K122" s="4"/>
    </row>
    <row r="123" spans="8:11" ht="14.25">
      <c r="H123" s="6"/>
      <c r="I123" s="4"/>
      <c r="J123" s="29"/>
      <c r="K123" s="4"/>
    </row>
    <row r="124" spans="8:11" ht="14.25">
      <c r="H124" s="6"/>
      <c r="I124" s="4"/>
      <c r="J124" s="29"/>
      <c r="K124" s="4"/>
    </row>
    <row r="125" spans="8:11" ht="14.25">
      <c r="H125" s="6"/>
      <c r="I125" s="4"/>
      <c r="J125" s="29"/>
      <c r="K125" s="4"/>
    </row>
    <row r="126" spans="8:11" ht="14.25">
      <c r="H126" s="6"/>
      <c r="I126" s="4"/>
      <c r="J126" s="29"/>
      <c r="K126" s="4"/>
    </row>
    <row r="127" spans="8:11" ht="14.25">
      <c r="H127" s="6"/>
      <c r="I127" s="4"/>
      <c r="J127" s="29"/>
      <c r="K127" s="4"/>
    </row>
    <row r="128" spans="8:11" ht="14.25">
      <c r="H128" s="6"/>
      <c r="I128" s="4"/>
      <c r="J128" s="29"/>
      <c r="K128" s="4"/>
    </row>
    <row r="129" spans="8:11" ht="14.25">
      <c r="H129" s="6"/>
      <c r="I129" s="4"/>
      <c r="J129" s="29"/>
      <c r="K129" s="4"/>
    </row>
    <row r="130" spans="8:11" ht="14.25">
      <c r="H130" s="6"/>
      <c r="I130" s="4"/>
      <c r="J130" s="29"/>
      <c r="K130" s="4"/>
    </row>
    <row r="131" spans="8:11" ht="14.25">
      <c r="H131" s="6"/>
      <c r="I131" s="4"/>
      <c r="J131" s="29"/>
      <c r="K131" s="4"/>
    </row>
    <row r="132" spans="8:11" ht="14.25">
      <c r="H132" s="6"/>
      <c r="I132" s="4"/>
      <c r="J132" s="29"/>
      <c r="K132" s="4"/>
    </row>
    <row r="133" spans="8:11" ht="14.25">
      <c r="H133" s="6"/>
      <c r="I133" s="4"/>
      <c r="J133" s="29"/>
      <c r="K133" s="4"/>
    </row>
    <row r="134" spans="8:11" ht="14.25">
      <c r="H134" s="6"/>
      <c r="I134" s="4"/>
      <c r="J134" s="29"/>
      <c r="K134" s="4"/>
    </row>
    <row r="135" spans="8:11" ht="14.25">
      <c r="H135" s="6"/>
      <c r="I135" s="4"/>
      <c r="J135" s="29"/>
      <c r="K135" s="4"/>
    </row>
    <row r="136" spans="8:11" ht="14.25">
      <c r="H136" s="6"/>
      <c r="I136" s="4"/>
      <c r="J136" s="29"/>
      <c r="K136" s="4"/>
    </row>
    <row r="137" spans="8:11" ht="14.25">
      <c r="H137" s="6"/>
      <c r="I137" s="4"/>
      <c r="J137" s="29"/>
      <c r="K137" s="4"/>
    </row>
    <row r="138" spans="8:11" ht="14.25">
      <c r="H138" s="6"/>
      <c r="I138" s="4"/>
      <c r="J138" s="29"/>
      <c r="K138" s="4"/>
    </row>
    <row r="139" spans="8:11" ht="14.25">
      <c r="H139" s="6"/>
      <c r="I139" s="4"/>
      <c r="J139" s="29"/>
      <c r="K139" s="4"/>
    </row>
    <row r="140" spans="8:11" ht="14.25">
      <c r="H140" s="6"/>
      <c r="I140" s="4"/>
      <c r="J140" s="29"/>
      <c r="K140" s="4"/>
    </row>
    <row r="141" spans="8:11" ht="14.25">
      <c r="H141" s="6"/>
      <c r="I141" s="4"/>
      <c r="J141" s="29"/>
      <c r="K141" s="4"/>
    </row>
    <row r="142" spans="8:11" ht="14.25">
      <c r="H142" s="6"/>
      <c r="I142" s="4"/>
      <c r="J142" s="29"/>
      <c r="K142" s="4"/>
    </row>
    <row r="143" spans="8:11" ht="14.25">
      <c r="H143" s="6"/>
      <c r="I143" s="4"/>
      <c r="J143" s="29"/>
      <c r="K143" s="4"/>
    </row>
    <row r="144" spans="8:11" ht="14.25">
      <c r="H144" s="6"/>
      <c r="I144" s="4"/>
      <c r="J144" s="29"/>
      <c r="K144" s="4"/>
    </row>
    <row r="145" spans="8:11" ht="14.25">
      <c r="H145" s="6"/>
      <c r="I145" s="4"/>
      <c r="J145" s="29"/>
      <c r="K145" s="4"/>
    </row>
    <row r="146" spans="8:11" ht="14.25">
      <c r="H146" s="6"/>
      <c r="I146" s="4"/>
      <c r="J146" s="29"/>
      <c r="K146" s="4"/>
    </row>
    <row r="147" spans="8:11" ht="14.25">
      <c r="H147" s="6"/>
      <c r="I147" s="4"/>
      <c r="J147" s="29"/>
      <c r="K147" s="4"/>
    </row>
    <row r="148" spans="8:11" ht="14.25">
      <c r="H148" s="6"/>
      <c r="I148" s="4"/>
      <c r="J148" s="29"/>
      <c r="K148" s="4"/>
    </row>
    <row r="149" spans="8:11" ht="14.25">
      <c r="H149" s="6"/>
      <c r="I149" s="4"/>
      <c r="J149" s="29"/>
      <c r="K149" s="4"/>
    </row>
    <row r="150" spans="8:11" ht="14.25">
      <c r="H150" s="6"/>
      <c r="I150" s="4"/>
      <c r="J150" s="29"/>
      <c r="K150" s="4"/>
    </row>
    <row r="151" spans="8:11" ht="14.25">
      <c r="H151" s="6"/>
      <c r="I151" s="4"/>
      <c r="J151" s="29"/>
      <c r="K151" s="4"/>
    </row>
    <row r="152" spans="8:11" ht="14.25">
      <c r="H152" s="6"/>
      <c r="I152" s="4"/>
      <c r="J152" s="29"/>
      <c r="K152" s="4"/>
    </row>
    <row r="153" spans="8:11" ht="14.25">
      <c r="H153" s="6"/>
      <c r="I153" s="4"/>
      <c r="J153" s="29"/>
      <c r="K153" s="4"/>
    </row>
    <row r="154" spans="8:11" ht="14.25">
      <c r="H154" s="6"/>
      <c r="I154" s="4"/>
      <c r="J154" s="29"/>
      <c r="K154" s="4"/>
    </row>
    <row r="155" spans="8:11" ht="14.25">
      <c r="H155" s="6"/>
      <c r="I155" s="4"/>
      <c r="J155" s="29"/>
      <c r="K155" s="4"/>
    </row>
    <row r="156" spans="8:11" ht="14.25">
      <c r="H156" s="6"/>
      <c r="I156" s="4"/>
      <c r="J156" s="29"/>
      <c r="K156" s="4"/>
    </row>
    <row r="157" spans="8:11" ht="14.25">
      <c r="H157" s="6"/>
      <c r="I157" s="4"/>
      <c r="J157" s="29"/>
      <c r="K157" s="4"/>
    </row>
    <row r="158" spans="8:11" ht="14.25">
      <c r="H158" s="6"/>
      <c r="I158" s="4"/>
      <c r="J158" s="29"/>
      <c r="K158" s="4"/>
    </row>
    <row r="159" spans="8:11" ht="14.25">
      <c r="H159" s="6"/>
      <c r="I159" s="4"/>
      <c r="J159" s="29"/>
      <c r="K159" s="4"/>
    </row>
    <row r="160" spans="1:11" ht="14.25">
      <c r="A160" s="14"/>
      <c r="B160" s="14"/>
      <c r="C160" s="14"/>
      <c r="D160" s="14"/>
      <c r="E160" s="27"/>
      <c r="F160" s="27"/>
      <c r="G160" s="27"/>
      <c r="H160" s="6"/>
      <c r="I160" s="4"/>
      <c r="J160" s="29"/>
      <c r="K160" s="4"/>
    </row>
    <row r="161" spans="1:11" ht="14.25">
      <c r="A161" s="14"/>
      <c r="B161" s="14"/>
      <c r="C161" s="14"/>
      <c r="D161" s="14"/>
      <c r="E161" s="27"/>
      <c r="F161" s="27"/>
      <c r="G161" s="27"/>
      <c r="H161" s="6"/>
      <c r="I161" s="4"/>
      <c r="J161" s="29"/>
      <c r="K161" s="4"/>
    </row>
    <row r="162" spans="1:11" ht="14.25">
      <c r="A162" s="14"/>
      <c r="B162" s="14"/>
      <c r="C162" s="14"/>
      <c r="D162" s="14"/>
      <c r="E162" s="27"/>
      <c r="F162" s="27"/>
      <c r="G162" s="27"/>
      <c r="H162" s="6"/>
      <c r="I162" s="4"/>
      <c r="J162" s="29"/>
      <c r="K162" s="4"/>
    </row>
    <row r="163" spans="1:11" ht="14.25">
      <c r="A163" s="14"/>
      <c r="B163" s="14"/>
      <c r="C163" s="14"/>
      <c r="D163" s="14"/>
      <c r="E163" s="27"/>
      <c r="F163" s="27"/>
      <c r="G163" s="27"/>
      <c r="H163" s="6"/>
      <c r="I163" s="4"/>
      <c r="J163" s="29"/>
      <c r="K163" s="4"/>
    </row>
    <row r="164" spans="1:11" ht="14.25">
      <c r="A164" s="14"/>
      <c r="B164" s="14"/>
      <c r="C164" s="14"/>
      <c r="D164" s="14"/>
      <c r="E164" s="27"/>
      <c r="F164" s="27"/>
      <c r="G164" s="27"/>
      <c r="H164" s="6"/>
      <c r="I164" s="4"/>
      <c r="J164" s="29"/>
      <c r="K164" s="4"/>
    </row>
    <row r="165" spans="1:11" ht="14.25">
      <c r="A165" s="14"/>
      <c r="B165" s="14"/>
      <c r="C165" s="14"/>
      <c r="D165" s="14"/>
      <c r="E165" s="27"/>
      <c r="F165" s="27"/>
      <c r="G165" s="27"/>
      <c r="H165" s="6"/>
      <c r="I165" s="4"/>
      <c r="J165" s="29"/>
      <c r="K165" s="4"/>
    </row>
    <row r="166" spans="1:11" ht="14.25">
      <c r="A166" s="14"/>
      <c r="B166" s="14"/>
      <c r="C166" s="14"/>
      <c r="D166" s="14"/>
      <c r="E166" s="27"/>
      <c r="F166" s="27"/>
      <c r="G166" s="27"/>
      <c r="H166" s="6"/>
      <c r="I166" s="4"/>
      <c r="J166" s="29"/>
      <c r="K166" s="4"/>
    </row>
    <row r="167" spans="1:11" ht="14.25">
      <c r="A167" s="14"/>
      <c r="B167" s="14"/>
      <c r="C167" s="14"/>
      <c r="D167" s="14"/>
      <c r="E167" s="27"/>
      <c r="F167" s="27"/>
      <c r="G167" s="27"/>
      <c r="H167" s="6"/>
      <c r="I167" s="4"/>
      <c r="J167" s="29"/>
      <c r="K167" s="4"/>
    </row>
    <row r="168" spans="1:11" ht="14.25">
      <c r="A168" s="14"/>
      <c r="B168" s="14"/>
      <c r="C168" s="14"/>
      <c r="D168" s="14"/>
      <c r="E168" s="27"/>
      <c r="F168" s="27"/>
      <c r="G168" s="27"/>
      <c r="H168" s="6"/>
      <c r="I168" s="4"/>
      <c r="J168" s="29"/>
      <c r="K168" s="4"/>
    </row>
    <row r="169" spans="1:11" ht="14.25">
      <c r="A169" s="14"/>
      <c r="B169" s="14"/>
      <c r="C169" s="14"/>
      <c r="D169" s="14"/>
      <c r="E169" s="27"/>
      <c r="F169" s="27"/>
      <c r="G169" s="27"/>
      <c r="H169" s="6"/>
      <c r="I169" s="4"/>
      <c r="J169" s="29"/>
      <c r="K169" s="4"/>
    </row>
    <row r="170" spans="1:11" ht="14.25">
      <c r="A170" s="14"/>
      <c r="B170" s="14"/>
      <c r="C170" s="14"/>
      <c r="D170" s="14"/>
      <c r="E170" s="27"/>
      <c r="F170" s="27"/>
      <c r="G170" s="27"/>
      <c r="H170" s="6"/>
      <c r="I170" s="4"/>
      <c r="J170" s="29"/>
      <c r="K170" s="4"/>
    </row>
    <row r="171" spans="1:11" ht="14.25">
      <c r="A171" s="14"/>
      <c r="B171" s="14"/>
      <c r="C171" s="14"/>
      <c r="D171" s="14"/>
      <c r="E171" s="27"/>
      <c r="F171" s="27"/>
      <c r="G171" s="27"/>
      <c r="H171" s="6"/>
      <c r="I171" s="4"/>
      <c r="J171" s="29"/>
      <c r="K171" s="4"/>
    </row>
    <row r="172" spans="1:11" ht="14.25">
      <c r="A172" s="14"/>
      <c r="B172" s="14"/>
      <c r="C172" s="14"/>
      <c r="D172" s="14"/>
      <c r="E172" s="27"/>
      <c r="F172" s="27"/>
      <c r="G172" s="27"/>
      <c r="H172" s="6"/>
      <c r="I172" s="4"/>
      <c r="J172" s="29"/>
      <c r="K172" s="4"/>
    </row>
    <row r="173" spans="1:11" ht="14.25">
      <c r="A173" s="14"/>
      <c r="B173" s="14"/>
      <c r="C173" s="14"/>
      <c r="D173" s="14"/>
      <c r="E173" s="27"/>
      <c r="F173" s="27"/>
      <c r="G173" s="27"/>
      <c r="H173" s="6"/>
      <c r="I173" s="4"/>
      <c r="J173" s="29"/>
      <c r="K173" s="4"/>
    </row>
    <row r="174" spans="1:11" ht="14.25">
      <c r="A174" s="14"/>
      <c r="B174" s="14"/>
      <c r="C174" s="14"/>
      <c r="D174" s="14"/>
      <c r="E174" s="27"/>
      <c r="F174" s="27"/>
      <c r="G174" s="27"/>
      <c r="H174" s="6"/>
      <c r="I174" s="4"/>
      <c r="J174" s="29"/>
      <c r="K174" s="4"/>
    </row>
    <row r="175" spans="1:11" ht="14.25">
      <c r="A175" s="14"/>
      <c r="B175" s="14"/>
      <c r="C175" s="14"/>
      <c r="D175" s="14"/>
      <c r="E175" s="27"/>
      <c r="F175" s="27"/>
      <c r="G175" s="27"/>
      <c r="H175" s="6"/>
      <c r="I175" s="4"/>
      <c r="J175" s="29"/>
      <c r="K175" s="4"/>
    </row>
    <row r="176" spans="1:11" ht="14.25">
      <c r="A176" s="14"/>
      <c r="B176" s="14"/>
      <c r="C176" s="14"/>
      <c r="D176" s="14"/>
      <c r="E176" s="27"/>
      <c r="F176" s="27"/>
      <c r="G176" s="27"/>
      <c r="H176" s="6"/>
      <c r="I176" s="4"/>
      <c r="J176" s="29"/>
      <c r="K176" s="4"/>
    </row>
    <row r="177" spans="1:11" ht="14.25">
      <c r="A177" s="14"/>
      <c r="B177" s="14"/>
      <c r="C177" s="14"/>
      <c r="D177" s="14"/>
      <c r="E177" s="27"/>
      <c r="F177" s="27"/>
      <c r="G177" s="27"/>
      <c r="H177" s="6"/>
      <c r="I177" s="4"/>
      <c r="J177" s="29"/>
      <c r="K177" s="4"/>
    </row>
    <row r="178" spans="1:11" ht="14.25">
      <c r="A178" s="14"/>
      <c r="B178" s="14"/>
      <c r="C178" s="14"/>
      <c r="D178" s="14"/>
      <c r="E178" s="27"/>
      <c r="F178" s="27"/>
      <c r="G178" s="27"/>
      <c r="H178" s="6"/>
      <c r="I178" s="4"/>
      <c r="J178" s="29"/>
      <c r="K178" s="4"/>
    </row>
    <row r="179" spans="1:11" ht="14.25">
      <c r="A179" s="14"/>
      <c r="B179" s="14"/>
      <c r="C179" s="14"/>
      <c r="D179" s="14"/>
      <c r="E179" s="27"/>
      <c r="F179" s="27"/>
      <c r="G179" s="27"/>
      <c r="H179" s="6"/>
      <c r="I179" s="4"/>
      <c r="J179" s="29"/>
      <c r="K179" s="4"/>
    </row>
    <row r="180" spans="1:11" ht="14.25">
      <c r="A180" s="14"/>
      <c r="B180" s="14"/>
      <c r="C180" s="14"/>
      <c r="D180" s="14"/>
      <c r="E180" s="27"/>
      <c r="F180" s="27"/>
      <c r="G180" s="27"/>
      <c r="H180" s="6"/>
      <c r="I180" s="4"/>
      <c r="J180" s="29"/>
      <c r="K180" s="4"/>
    </row>
    <row r="181" spans="1:11" ht="14.25">
      <c r="A181" s="14"/>
      <c r="B181" s="14"/>
      <c r="C181" s="14"/>
      <c r="D181" s="14"/>
      <c r="E181" s="27"/>
      <c r="F181" s="27"/>
      <c r="G181" s="27"/>
      <c r="H181" s="6"/>
      <c r="I181" s="4"/>
      <c r="J181" s="29"/>
      <c r="K181" s="4"/>
    </row>
    <row r="182" spans="1:11" ht="14.25">
      <c r="A182" s="14"/>
      <c r="B182" s="14"/>
      <c r="C182" s="14"/>
      <c r="D182" s="14"/>
      <c r="E182" s="27"/>
      <c r="F182" s="27"/>
      <c r="G182" s="27"/>
      <c r="H182" s="6"/>
      <c r="I182" s="4"/>
      <c r="J182" s="29"/>
      <c r="K182" s="4"/>
    </row>
    <row r="183" spans="1:11" ht="14.25">
      <c r="A183" s="14"/>
      <c r="B183" s="14"/>
      <c r="C183" s="14"/>
      <c r="D183" s="14"/>
      <c r="E183" s="27"/>
      <c r="F183" s="27"/>
      <c r="G183" s="27"/>
      <c r="H183" s="6"/>
      <c r="I183" s="4"/>
      <c r="J183" s="29"/>
      <c r="K183" s="4"/>
    </row>
    <row r="184" spans="1:11" ht="14.25">
      <c r="A184" s="14"/>
      <c r="B184" s="14"/>
      <c r="C184" s="14"/>
      <c r="D184" s="14"/>
      <c r="E184" s="27"/>
      <c r="F184" s="27"/>
      <c r="G184" s="27"/>
      <c r="H184" s="6"/>
      <c r="I184" s="4"/>
      <c r="J184" s="29"/>
      <c r="K184" s="4"/>
    </row>
    <row r="185" spans="1:11" ht="14.25">
      <c r="A185" s="14"/>
      <c r="B185" s="14"/>
      <c r="C185" s="14"/>
      <c r="D185" s="14"/>
      <c r="E185" s="27"/>
      <c r="F185" s="27"/>
      <c r="G185" s="27"/>
      <c r="H185" s="6"/>
      <c r="I185" s="4"/>
      <c r="J185" s="29"/>
      <c r="K185" s="4"/>
    </row>
    <row r="186" spans="1:11" ht="14.25">
      <c r="A186" s="14"/>
      <c r="B186" s="14"/>
      <c r="C186" s="14"/>
      <c r="D186" s="14"/>
      <c r="E186" s="27"/>
      <c r="F186" s="27"/>
      <c r="G186" s="27"/>
      <c r="H186" s="6"/>
      <c r="I186" s="4"/>
      <c r="J186" s="29"/>
      <c r="K186" s="4"/>
    </row>
    <row r="187" spans="1:11" ht="14.25">
      <c r="A187" s="14"/>
      <c r="B187" s="14"/>
      <c r="C187" s="14"/>
      <c r="D187" s="14"/>
      <c r="E187" s="27"/>
      <c r="F187" s="27"/>
      <c r="G187" s="27"/>
      <c r="H187" s="6"/>
      <c r="I187" s="4"/>
      <c r="J187" s="29"/>
      <c r="K187" s="4"/>
    </row>
    <row r="188" spans="1:11" ht="14.25">
      <c r="A188" s="14"/>
      <c r="B188" s="14"/>
      <c r="C188" s="14"/>
      <c r="D188" s="14"/>
      <c r="E188" s="27"/>
      <c r="F188" s="27"/>
      <c r="G188" s="27"/>
      <c r="H188" s="6"/>
      <c r="I188" s="4"/>
      <c r="J188" s="29"/>
      <c r="K188" s="4"/>
    </row>
    <row r="189" spans="1:11" ht="14.25">
      <c r="A189" s="14"/>
      <c r="B189" s="14"/>
      <c r="C189" s="14"/>
      <c r="D189" s="14"/>
      <c r="E189" s="27"/>
      <c r="F189" s="27"/>
      <c r="G189" s="27"/>
      <c r="H189" s="6"/>
      <c r="I189" s="4"/>
      <c r="J189" s="29"/>
      <c r="K189" s="4"/>
    </row>
    <row r="190" spans="1:11" ht="14.25">
      <c r="A190" s="14"/>
      <c r="B190" s="14"/>
      <c r="C190" s="14"/>
      <c r="D190" s="14"/>
      <c r="E190" s="27"/>
      <c r="F190" s="27"/>
      <c r="G190" s="27"/>
      <c r="H190" s="6"/>
      <c r="I190" s="4"/>
      <c r="J190" s="29"/>
      <c r="K190" s="4"/>
    </row>
    <row r="191" spans="1:11" ht="14.25">
      <c r="A191" s="14"/>
      <c r="B191" s="14"/>
      <c r="C191" s="14"/>
      <c r="D191" s="14"/>
      <c r="E191" s="27"/>
      <c r="F191" s="27"/>
      <c r="G191" s="27"/>
      <c r="H191" s="6"/>
      <c r="I191" s="4"/>
      <c r="J191" s="29"/>
      <c r="K191" s="4"/>
    </row>
    <row r="192" spans="1:11" ht="14.25">
      <c r="A192" s="14"/>
      <c r="B192" s="14"/>
      <c r="C192" s="14"/>
      <c r="D192" s="14"/>
      <c r="E192" s="27"/>
      <c r="F192" s="27"/>
      <c r="G192" s="27"/>
      <c r="H192" s="6"/>
      <c r="I192" s="4"/>
      <c r="J192" s="29"/>
      <c r="K192" s="4"/>
    </row>
    <row r="193" spans="1:11" ht="14.25">
      <c r="A193" s="14"/>
      <c r="B193" s="14"/>
      <c r="C193" s="14"/>
      <c r="D193" s="14"/>
      <c r="E193" s="27"/>
      <c r="F193" s="27"/>
      <c r="G193" s="27"/>
      <c r="H193" s="6"/>
      <c r="I193" s="4"/>
      <c r="J193" s="29"/>
      <c r="K193" s="4"/>
    </row>
    <row r="194" spans="1:11" ht="14.25">
      <c r="A194" s="14"/>
      <c r="B194" s="14"/>
      <c r="C194" s="14"/>
      <c r="D194" s="14"/>
      <c r="E194" s="27"/>
      <c r="F194" s="27"/>
      <c r="G194" s="27"/>
      <c r="H194" s="6"/>
      <c r="I194" s="4"/>
      <c r="J194" s="29"/>
      <c r="K194" s="4"/>
    </row>
    <row r="195" spans="1:11" ht="14.25">
      <c r="A195" s="14"/>
      <c r="B195" s="14"/>
      <c r="C195" s="14"/>
      <c r="D195" s="14"/>
      <c r="E195" s="27"/>
      <c r="F195" s="27"/>
      <c r="G195" s="27"/>
      <c r="H195" s="6"/>
      <c r="I195" s="4"/>
      <c r="J195" s="29"/>
      <c r="K195" s="4"/>
    </row>
    <row r="196" spans="1:11" ht="14.25">
      <c r="A196" s="14"/>
      <c r="B196" s="14"/>
      <c r="C196" s="14"/>
      <c r="D196" s="14"/>
      <c r="E196" s="27"/>
      <c r="F196" s="27"/>
      <c r="G196" s="27"/>
      <c r="H196" s="6"/>
      <c r="I196" s="4"/>
      <c r="J196" s="29"/>
      <c r="K196" s="4"/>
    </row>
    <row r="197" spans="1:11" ht="14.25">
      <c r="A197" s="14"/>
      <c r="B197" s="14"/>
      <c r="C197" s="14"/>
      <c r="D197" s="14"/>
      <c r="E197" s="27"/>
      <c r="F197" s="27"/>
      <c r="G197" s="27"/>
      <c r="H197" s="6"/>
      <c r="I197" s="4"/>
      <c r="J197" s="29"/>
      <c r="K197" s="4"/>
    </row>
    <row r="198" spans="1:11" ht="14.25">
      <c r="A198" s="14"/>
      <c r="B198" s="14"/>
      <c r="C198" s="14"/>
      <c r="D198" s="14"/>
      <c r="E198" s="27"/>
      <c r="F198" s="27"/>
      <c r="G198" s="27"/>
      <c r="H198" s="6"/>
      <c r="I198" s="4"/>
      <c r="J198" s="29"/>
      <c r="K198" s="4"/>
    </row>
    <row r="199" spans="1:11" ht="14.25">
      <c r="A199" s="14"/>
      <c r="B199" s="14"/>
      <c r="C199" s="14"/>
      <c r="D199" s="14"/>
      <c r="E199" s="27"/>
      <c r="F199" s="27"/>
      <c r="G199" s="27"/>
      <c r="H199" s="6"/>
      <c r="I199" s="4"/>
      <c r="J199" s="29"/>
      <c r="K199" s="4"/>
    </row>
    <row r="200" spans="1:11" ht="14.25">
      <c r="A200" s="14"/>
      <c r="B200" s="14"/>
      <c r="C200" s="14"/>
      <c r="D200" s="14"/>
      <c r="E200" s="27"/>
      <c r="F200" s="27"/>
      <c r="G200" s="27"/>
      <c r="H200" s="6"/>
      <c r="I200" s="4"/>
      <c r="J200" s="29"/>
      <c r="K200" s="4"/>
    </row>
    <row r="201" spans="1:11" ht="14.25">
      <c r="A201" s="14"/>
      <c r="B201" s="14"/>
      <c r="C201" s="14"/>
      <c r="D201" s="14"/>
      <c r="E201" s="27"/>
      <c r="F201" s="27"/>
      <c r="G201" s="27"/>
      <c r="H201" s="6"/>
      <c r="I201" s="4"/>
      <c r="J201" s="29"/>
      <c r="K201" s="4"/>
    </row>
    <row r="202" spans="1:11" ht="14.25">
      <c r="A202" s="14"/>
      <c r="B202" s="14"/>
      <c r="C202" s="14"/>
      <c r="D202" s="14"/>
      <c r="E202" s="27"/>
      <c r="F202" s="27"/>
      <c r="G202" s="27"/>
      <c r="H202" s="6"/>
      <c r="I202" s="4"/>
      <c r="J202" s="29"/>
      <c r="K202" s="4"/>
    </row>
    <row r="203" spans="1:11" ht="14.25">
      <c r="A203" s="14"/>
      <c r="B203" s="14"/>
      <c r="C203" s="14"/>
      <c r="D203" s="14"/>
      <c r="E203" s="27"/>
      <c r="F203" s="27"/>
      <c r="G203" s="27"/>
      <c r="H203" s="6"/>
      <c r="I203" s="4"/>
      <c r="J203" s="29"/>
      <c r="K203" s="4"/>
    </row>
    <row r="204" spans="1:11" ht="14.25">
      <c r="A204" s="14"/>
      <c r="B204" s="14"/>
      <c r="C204" s="14"/>
      <c r="D204" s="14"/>
      <c r="E204" s="27"/>
      <c r="F204" s="27"/>
      <c r="G204" s="27"/>
      <c r="H204" s="6"/>
      <c r="I204" s="4"/>
      <c r="J204" s="29"/>
      <c r="K204" s="4"/>
    </row>
    <row r="205" spans="1:11" ht="14.25">
      <c r="A205" s="14"/>
      <c r="B205" s="14"/>
      <c r="C205" s="14"/>
      <c r="D205" s="14"/>
      <c r="E205" s="27"/>
      <c r="F205" s="27"/>
      <c r="G205" s="27"/>
      <c r="H205" s="6"/>
      <c r="I205" s="4"/>
      <c r="J205" s="29"/>
      <c r="K205" s="4"/>
    </row>
    <row r="206" spans="1:11" ht="14.25">
      <c r="A206" s="14"/>
      <c r="B206" s="14"/>
      <c r="C206" s="14"/>
      <c r="D206" s="14"/>
      <c r="E206" s="27"/>
      <c r="F206" s="27"/>
      <c r="G206" s="27"/>
      <c r="H206" s="6"/>
      <c r="I206" s="4"/>
      <c r="J206" s="29"/>
      <c r="K206" s="4"/>
    </row>
    <row r="207" spans="1:11" ht="14.25">
      <c r="A207" s="14"/>
      <c r="B207" s="14"/>
      <c r="C207" s="14"/>
      <c r="D207" s="14"/>
      <c r="E207" s="27"/>
      <c r="F207" s="27"/>
      <c r="G207" s="27"/>
      <c r="H207" s="6"/>
      <c r="I207" s="4"/>
      <c r="J207" s="29"/>
      <c r="K207" s="4"/>
    </row>
    <row r="208" spans="1:11" ht="14.25">
      <c r="A208" s="14"/>
      <c r="B208" s="14"/>
      <c r="C208" s="14"/>
      <c r="D208" s="14"/>
      <c r="E208" s="27"/>
      <c r="F208" s="27"/>
      <c r="G208" s="27"/>
      <c r="H208" s="6"/>
      <c r="I208" s="4"/>
      <c r="J208" s="29"/>
      <c r="K208" s="4"/>
    </row>
    <row r="209" spans="1:11" ht="14.25">
      <c r="A209" s="14"/>
      <c r="B209" s="14"/>
      <c r="C209" s="14"/>
      <c r="D209" s="14"/>
      <c r="E209" s="27"/>
      <c r="F209" s="27"/>
      <c r="G209" s="27"/>
      <c r="H209" s="6"/>
      <c r="I209" s="4"/>
      <c r="J209" s="29"/>
      <c r="K209" s="4"/>
    </row>
    <row r="210" spans="1:11" ht="14.25">
      <c r="A210" s="14"/>
      <c r="B210" s="14"/>
      <c r="C210" s="14"/>
      <c r="D210" s="14"/>
      <c r="E210" s="27"/>
      <c r="F210" s="27"/>
      <c r="G210" s="27"/>
      <c r="H210" s="6"/>
      <c r="I210" s="4"/>
      <c r="J210" s="29"/>
      <c r="K210" s="4"/>
    </row>
    <row r="211" spans="1:11" ht="14.25">
      <c r="A211" s="14"/>
      <c r="B211" s="14"/>
      <c r="C211" s="14"/>
      <c r="D211" s="14"/>
      <c r="E211" s="27"/>
      <c r="F211" s="27"/>
      <c r="G211" s="27"/>
      <c r="H211" s="6"/>
      <c r="I211" s="4"/>
      <c r="J211" s="29"/>
      <c r="K211" s="4"/>
    </row>
    <row r="212" spans="1:11" ht="14.25">
      <c r="A212" s="14"/>
      <c r="B212" s="14"/>
      <c r="C212" s="14"/>
      <c r="D212" s="14"/>
      <c r="E212" s="27"/>
      <c r="F212" s="27"/>
      <c r="G212" s="27"/>
      <c r="H212" s="6"/>
      <c r="I212" s="4"/>
      <c r="J212" s="29"/>
      <c r="K212" s="4"/>
    </row>
    <row r="213" spans="1:11" ht="14.25">
      <c r="A213" s="14"/>
      <c r="B213" s="14"/>
      <c r="C213" s="14"/>
      <c r="D213" s="14"/>
      <c r="E213" s="27"/>
      <c r="F213" s="27"/>
      <c r="G213" s="27"/>
      <c r="H213" s="6"/>
      <c r="I213" s="4"/>
      <c r="J213" s="29"/>
      <c r="K213" s="4"/>
    </row>
    <row r="214" spans="1:11" ht="14.25">
      <c r="A214" s="14"/>
      <c r="B214" s="14"/>
      <c r="C214" s="14"/>
      <c r="D214" s="14"/>
      <c r="E214" s="27"/>
      <c r="F214" s="27"/>
      <c r="G214" s="27"/>
      <c r="H214" s="6"/>
      <c r="I214" s="4"/>
      <c r="J214" s="29"/>
      <c r="K214" s="4"/>
    </row>
    <row r="215" spans="1:11" ht="14.25">
      <c r="A215" s="14"/>
      <c r="B215" s="14"/>
      <c r="C215" s="14"/>
      <c r="D215" s="14"/>
      <c r="E215" s="27"/>
      <c r="F215" s="27"/>
      <c r="G215" s="27"/>
      <c r="H215" s="6"/>
      <c r="I215" s="4"/>
      <c r="J215" s="29"/>
      <c r="K215" s="4"/>
    </row>
    <row r="216" spans="1:11" ht="14.25">
      <c r="A216" s="14"/>
      <c r="B216" s="14"/>
      <c r="C216" s="14"/>
      <c r="D216" s="14"/>
      <c r="E216" s="27"/>
      <c r="F216" s="27"/>
      <c r="G216" s="27"/>
      <c r="H216" s="6"/>
      <c r="I216" s="4"/>
      <c r="J216" s="29"/>
      <c r="K216" s="4"/>
    </row>
    <row r="217" spans="1:11" ht="14.25">
      <c r="A217" s="14"/>
      <c r="B217" s="14"/>
      <c r="C217" s="14"/>
      <c r="D217" s="14"/>
      <c r="E217" s="27"/>
      <c r="F217" s="27"/>
      <c r="G217" s="27"/>
      <c r="H217" s="6"/>
      <c r="I217" s="4"/>
      <c r="J217" s="29"/>
      <c r="K217" s="4"/>
    </row>
    <row r="218" spans="1:11" ht="14.25">
      <c r="A218" s="14"/>
      <c r="B218" s="14"/>
      <c r="C218" s="14"/>
      <c r="D218" s="14"/>
      <c r="E218" s="27"/>
      <c r="F218" s="27"/>
      <c r="G218" s="27"/>
      <c r="H218" s="6"/>
      <c r="I218" s="4"/>
      <c r="J218" s="29"/>
      <c r="K218" s="4"/>
    </row>
    <row r="219" spans="1:11" ht="14.25">
      <c r="A219" s="14"/>
      <c r="B219" s="14"/>
      <c r="C219" s="14"/>
      <c r="D219" s="14"/>
      <c r="E219" s="27"/>
      <c r="F219" s="27"/>
      <c r="G219" s="27"/>
      <c r="H219" s="6"/>
      <c r="I219" s="4"/>
      <c r="J219" s="29"/>
      <c r="K219" s="4"/>
    </row>
    <row r="220" spans="1:11" ht="14.25">
      <c r="A220" s="14"/>
      <c r="B220" s="14"/>
      <c r="C220" s="14"/>
      <c r="D220" s="14"/>
      <c r="E220" s="27"/>
      <c r="F220" s="27"/>
      <c r="G220" s="27"/>
      <c r="H220" s="6"/>
      <c r="I220" s="4"/>
      <c r="J220" s="29"/>
      <c r="K220" s="4"/>
    </row>
    <row r="221" spans="1:11" ht="14.25">
      <c r="A221" s="14"/>
      <c r="B221" s="14"/>
      <c r="C221" s="14"/>
      <c r="D221" s="14"/>
      <c r="E221" s="27"/>
      <c r="F221" s="27"/>
      <c r="G221" s="27"/>
      <c r="H221" s="6"/>
      <c r="I221" s="4"/>
      <c r="J221" s="29"/>
      <c r="K221" s="4"/>
    </row>
    <row r="222" spans="1:11" ht="14.25">
      <c r="A222" s="14"/>
      <c r="B222" s="14"/>
      <c r="C222" s="14"/>
      <c r="D222" s="14"/>
      <c r="E222" s="27"/>
      <c r="F222" s="27"/>
      <c r="G222" s="27"/>
      <c r="H222" s="6"/>
      <c r="I222" s="4"/>
      <c r="J222" s="29"/>
      <c r="K222" s="4"/>
    </row>
    <row r="223" spans="1:11" ht="14.25">
      <c r="A223" s="14"/>
      <c r="B223" s="14"/>
      <c r="C223" s="14"/>
      <c r="D223" s="14"/>
      <c r="E223" s="27"/>
      <c r="F223" s="27"/>
      <c r="G223" s="27"/>
      <c r="H223" s="6"/>
      <c r="I223" s="4"/>
      <c r="J223" s="29"/>
      <c r="K223" s="4"/>
    </row>
    <row r="224" spans="1:11" ht="14.25">
      <c r="A224" s="14"/>
      <c r="B224" s="14"/>
      <c r="C224" s="14"/>
      <c r="D224" s="14"/>
      <c r="E224" s="27"/>
      <c r="F224" s="27"/>
      <c r="G224" s="27"/>
      <c r="H224" s="6"/>
      <c r="I224" s="4"/>
      <c r="J224" s="29"/>
      <c r="K224" s="4"/>
    </row>
    <row r="225" spans="1:11" ht="14.25">
      <c r="A225" s="14"/>
      <c r="B225" s="14"/>
      <c r="C225" s="14"/>
      <c r="D225" s="14"/>
      <c r="E225" s="27"/>
      <c r="F225" s="27"/>
      <c r="G225" s="27"/>
      <c r="H225" s="6"/>
      <c r="I225" s="4"/>
      <c r="J225" s="29"/>
      <c r="K225" s="4"/>
    </row>
    <row r="226" spans="1:11" ht="14.25">
      <c r="A226" s="14"/>
      <c r="B226" s="14"/>
      <c r="C226" s="14"/>
      <c r="D226" s="14"/>
      <c r="E226" s="27"/>
      <c r="F226" s="27"/>
      <c r="G226" s="27"/>
      <c r="H226" s="6"/>
      <c r="I226" s="4"/>
      <c r="J226" s="29"/>
      <c r="K226" s="4"/>
    </row>
    <row r="227" spans="1:11" ht="14.25">
      <c r="A227" s="14"/>
      <c r="B227" s="14"/>
      <c r="C227" s="14"/>
      <c r="D227" s="14"/>
      <c r="E227" s="27"/>
      <c r="F227" s="27"/>
      <c r="G227" s="27"/>
      <c r="H227" s="6"/>
      <c r="I227" s="4"/>
      <c r="J227" s="29"/>
      <c r="K227" s="4"/>
    </row>
    <row r="228" spans="1:11" ht="14.25">
      <c r="A228" s="14"/>
      <c r="B228" s="14"/>
      <c r="C228" s="14"/>
      <c r="D228" s="14"/>
      <c r="E228" s="27"/>
      <c r="F228" s="27"/>
      <c r="G228" s="27"/>
      <c r="H228" s="6"/>
      <c r="I228" s="4"/>
      <c r="J228" s="29"/>
      <c r="K228" s="4"/>
    </row>
    <row r="229" spans="1:11" ht="14.25">
      <c r="A229" s="14"/>
      <c r="B229" s="14"/>
      <c r="C229" s="14"/>
      <c r="D229" s="14"/>
      <c r="E229" s="27"/>
      <c r="F229" s="27"/>
      <c r="G229" s="27"/>
      <c r="H229" s="6"/>
      <c r="I229" s="4"/>
      <c r="J229" s="29"/>
      <c r="K229" s="4"/>
    </row>
    <row r="230" spans="1:11" ht="14.25">
      <c r="A230" s="14"/>
      <c r="B230" s="14"/>
      <c r="C230" s="14"/>
      <c r="D230" s="14"/>
      <c r="E230" s="27"/>
      <c r="F230" s="27"/>
      <c r="G230" s="27"/>
      <c r="H230" s="6"/>
      <c r="I230" s="4"/>
      <c r="J230" s="29"/>
      <c r="K230" s="4"/>
    </row>
    <row r="231" spans="1:11" ht="14.25">
      <c r="A231" s="14"/>
      <c r="B231" s="14"/>
      <c r="C231" s="14"/>
      <c r="D231" s="14"/>
      <c r="E231" s="27"/>
      <c r="F231" s="27"/>
      <c r="G231" s="27"/>
      <c r="H231" s="6"/>
      <c r="I231" s="4"/>
      <c r="J231" s="29"/>
      <c r="K231" s="4"/>
    </row>
    <row r="232" spans="1:11" ht="14.25">
      <c r="A232" s="14"/>
      <c r="B232" s="14"/>
      <c r="C232" s="14"/>
      <c r="D232" s="14"/>
      <c r="E232" s="27"/>
      <c r="F232" s="27"/>
      <c r="G232" s="27"/>
      <c r="H232" s="6"/>
      <c r="I232" s="4"/>
      <c r="J232" s="29"/>
      <c r="K232" s="4"/>
    </row>
    <row r="233" spans="1:11" ht="14.25">
      <c r="A233" s="14"/>
      <c r="B233" s="14"/>
      <c r="C233" s="14"/>
      <c r="D233" s="14"/>
      <c r="E233" s="27"/>
      <c r="F233" s="27"/>
      <c r="G233" s="27"/>
      <c r="H233" s="6"/>
      <c r="I233" s="4"/>
      <c r="J233" s="29"/>
      <c r="K233" s="4"/>
    </row>
    <row r="234" spans="1:11" ht="14.25">
      <c r="A234" s="14"/>
      <c r="B234" s="14"/>
      <c r="C234" s="14"/>
      <c r="D234" s="14"/>
      <c r="E234" s="27"/>
      <c r="F234" s="27"/>
      <c r="G234" s="27"/>
      <c r="H234" s="6"/>
      <c r="I234" s="4"/>
      <c r="J234" s="29"/>
      <c r="K234" s="4"/>
    </row>
    <row r="235" spans="1:11" ht="14.25">
      <c r="A235" s="14"/>
      <c r="B235" s="14"/>
      <c r="C235" s="14"/>
      <c r="D235" s="14"/>
      <c r="E235" s="27"/>
      <c r="F235" s="27"/>
      <c r="G235" s="27"/>
      <c r="H235" s="6"/>
      <c r="I235" s="4"/>
      <c r="J235" s="29"/>
      <c r="K235" s="4"/>
    </row>
    <row r="236" spans="1:11" ht="14.25">
      <c r="A236" s="14"/>
      <c r="B236" s="14"/>
      <c r="C236" s="14"/>
      <c r="D236" s="14"/>
      <c r="E236" s="27"/>
      <c r="F236" s="27"/>
      <c r="G236" s="27"/>
      <c r="H236" s="6"/>
      <c r="I236" s="4"/>
      <c r="J236" s="29"/>
      <c r="K236" s="4"/>
    </row>
    <row r="237" spans="1:11" ht="14.25">
      <c r="A237" s="14"/>
      <c r="B237" s="14"/>
      <c r="C237" s="14"/>
      <c r="D237" s="14"/>
      <c r="E237" s="27"/>
      <c r="F237" s="27"/>
      <c r="G237" s="27"/>
      <c r="H237" s="6"/>
      <c r="I237" s="4"/>
      <c r="J237" s="29"/>
      <c r="K237" s="4"/>
    </row>
    <row r="238" spans="1:11" ht="14.25">
      <c r="A238" s="14"/>
      <c r="B238" s="14"/>
      <c r="C238" s="14"/>
      <c r="D238" s="14"/>
      <c r="E238" s="27"/>
      <c r="F238" s="27"/>
      <c r="G238" s="27"/>
      <c r="H238" s="6"/>
      <c r="I238" s="4"/>
      <c r="J238" s="29"/>
      <c r="K238" s="4"/>
    </row>
    <row r="239" spans="1:11" ht="14.25">
      <c r="A239" s="14"/>
      <c r="B239" s="14"/>
      <c r="C239" s="14"/>
      <c r="D239" s="14"/>
      <c r="E239" s="27"/>
      <c r="F239" s="27"/>
      <c r="G239" s="27"/>
      <c r="H239" s="6"/>
      <c r="I239" s="4"/>
      <c r="J239" s="29"/>
      <c r="K239" s="4"/>
    </row>
    <row r="240" spans="1:11" ht="14.25">
      <c r="A240" s="14"/>
      <c r="B240" s="14"/>
      <c r="C240" s="14"/>
      <c r="D240" s="14"/>
      <c r="E240" s="27"/>
      <c r="F240" s="27"/>
      <c r="G240" s="27"/>
      <c r="H240" s="6"/>
      <c r="I240" s="4"/>
      <c r="J240" s="29"/>
      <c r="K240" s="4"/>
    </row>
    <row r="241" spans="1:11" ht="14.25">
      <c r="A241" s="14"/>
      <c r="B241" s="14"/>
      <c r="C241" s="14"/>
      <c r="D241" s="14"/>
      <c r="E241" s="27"/>
      <c r="F241" s="27"/>
      <c r="G241" s="27"/>
      <c r="H241" s="6"/>
      <c r="I241" s="4"/>
      <c r="J241" s="29"/>
      <c r="K241" s="4"/>
    </row>
    <row r="242" spans="1:11" ht="14.25">
      <c r="A242" s="14"/>
      <c r="B242" s="14"/>
      <c r="C242" s="14"/>
      <c r="D242" s="14"/>
      <c r="E242" s="27"/>
      <c r="F242" s="27"/>
      <c r="G242" s="27"/>
      <c r="H242" s="6"/>
      <c r="I242" s="4"/>
      <c r="J242" s="29"/>
      <c r="K242" s="4"/>
    </row>
    <row r="243" spans="1:11" ht="14.25">
      <c r="A243" s="14"/>
      <c r="B243" s="14"/>
      <c r="C243" s="14"/>
      <c r="D243" s="14"/>
      <c r="E243" s="27"/>
      <c r="F243" s="27"/>
      <c r="G243" s="27"/>
      <c r="H243" s="6"/>
      <c r="I243" s="4"/>
      <c r="J243" s="29"/>
      <c r="K243" s="4"/>
    </row>
    <row r="244" spans="1:11" ht="14.25">
      <c r="A244" s="14"/>
      <c r="B244" s="14"/>
      <c r="C244" s="14"/>
      <c r="D244" s="14"/>
      <c r="E244" s="27"/>
      <c r="F244" s="27"/>
      <c r="G244" s="27"/>
      <c r="H244" s="6"/>
      <c r="I244" s="4"/>
      <c r="J244" s="29"/>
      <c r="K244" s="4"/>
    </row>
    <row r="245" spans="1:11" ht="14.25">
      <c r="A245" s="14"/>
      <c r="B245" s="14"/>
      <c r="C245" s="14"/>
      <c r="D245" s="14"/>
      <c r="E245" s="27"/>
      <c r="F245" s="27"/>
      <c r="G245" s="27"/>
      <c r="H245" s="6"/>
      <c r="I245" s="4"/>
      <c r="J245" s="29"/>
      <c r="K245" s="4"/>
    </row>
    <row r="246" spans="1:11" ht="14.25">
      <c r="A246" s="14"/>
      <c r="B246" s="14"/>
      <c r="C246" s="14"/>
      <c r="D246" s="14"/>
      <c r="E246" s="27"/>
      <c r="F246" s="27"/>
      <c r="G246" s="27"/>
      <c r="H246" s="6"/>
      <c r="I246" s="4"/>
      <c r="J246" s="29"/>
      <c r="K246" s="4"/>
    </row>
    <row r="247" spans="1:11" ht="14.25">
      <c r="A247" s="14"/>
      <c r="B247" s="14"/>
      <c r="C247" s="14"/>
      <c r="D247" s="14"/>
      <c r="E247" s="27"/>
      <c r="F247" s="27"/>
      <c r="G247" s="27"/>
      <c r="H247" s="6"/>
      <c r="I247" s="4"/>
      <c r="J247" s="29"/>
      <c r="K247" s="4"/>
    </row>
    <row r="248" spans="1:11" ht="14.25">
      <c r="A248" s="14"/>
      <c r="B248" s="14"/>
      <c r="C248" s="14"/>
      <c r="D248" s="14"/>
      <c r="E248" s="27"/>
      <c r="F248" s="27"/>
      <c r="G248" s="27"/>
      <c r="H248" s="6"/>
      <c r="I248" s="4"/>
      <c r="J248" s="29"/>
      <c r="K248" s="4"/>
    </row>
    <row r="249" spans="1:11" ht="14.25">
      <c r="A249" s="14"/>
      <c r="B249" s="14"/>
      <c r="C249" s="14"/>
      <c r="D249" s="14"/>
      <c r="E249" s="27"/>
      <c r="F249" s="27"/>
      <c r="G249" s="27"/>
      <c r="H249" s="6"/>
      <c r="I249" s="4"/>
      <c r="J249" s="29"/>
      <c r="K249" s="4"/>
    </row>
    <row r="250" spans="1:11" ht="14.25">
      <c r="A250" s="14"/>
      <c r="B250" s="14"/>
      <c r="C250" s="14"/>
      <c r="D250" s="14"/>
      <c r="E250" s="27"/>
      <c r="F250" s="27"/>
      <c r="G250" s="27"/>
      <c r="H250" s="6"/>
      <c r="I250" s="4"/>
      <c r="J250" s="29"/>
      <c r="K250" s="4"/>
    </row>
    <row r="251" spans="1:11" ht="14.25">
      <c r="A251" s="14"/>
      <c r="B251" s="14"/>
      <c r="C251" s="14"/>
      <c r="D251" s="14"/>
      <c r="E251" s="27"/>
      <c r="F251" s="27"/>
      <c r="G251" s="27"/>
      <c r="H251" s="6"/>
      <c r="I251" s="4"/>
      <c r="J251" s="29"/>
      <c r="K251" s="4"/>
    </row>
    <row r="252" spans="1:11" ht="14.25">
      <c r="A252" s="14"/>
      <c r="B252" s="14"/>
      <c r="C252" s="14"/>
      <c r="D252" s="14"/>
      <c r="E252" s="27"/>
      <c r="F252" s="27"/>
      <c r="G252" s="27"/>
      <c r="H252" s="6"/>
      <c r="I252" s="4"/>
      <c r="J252" s="29"/>
      <c r="K252" s="4"/>
    </row>
    <row r="253" spans="1:11" ht="14.25">
      <c r="A253" s="14"/>
      <c r="B253" s="14"/>
      <c r="C253" s="14"/>
      <c r="D253" s="14"/>
      <c r="E253" s="27"/>
      <c r="F253" s="27"/>
      <c r="G253" s="27"/>
      <c r="H253" s="6"/>
      <c r="I253" s="4"/>
      <c r="J253" s="29"/>
      <c r="K253" s="4"/>
    </row>
    <row r="254" spans="1:11" ht="14.25">
      <c r="A254" s="14"/>
      <c r="B254" s="14"/>
      <c r="C254" s="14"/>
      <c r="D254" s="14"/>
      <c r="E254" s="27"/>
      <c r="F254" s="27"/>
      <c r="G254" s="27"/>
      <c r="H254" s="6"/>
      <c r="I254" s="4"/>
      <c r="J254" s="29"/>
      <c r="K254" s="4"/>
    </row>
    <row r="255" spans="1:11" ht="14.25">
      <c r="A255" s="14"/>
      <c r="B255" s="14"/>
      <c r="C255" s="14"/>
      <c r="D255" s="14"/>
      <c r="E255" s="27"/>
      <c r="F255" s="27"/>
      <c r="G255" s="27"/>
      <c r="H255" s="6"/>
      <c r="I255" s="4"/>
      <c r="J255" s="29"/>
      <c r="K255" s="4"/>
    </row>
    <row r="256" spans="1:11" ht="14.25">
      <c r="A256" s="14"/>
      <c r="B256" s="14"/>
      <c r="C256" s="14"/>
      <c r="D256" s="14"/>
      <c r="E256" s="27"/>
      <c r="F256" s="27"/>
      <c r="G256" s="27"/>
      <c r="H256" s="6"/>
      <c r="I256" s="4"/>
      <c r="J256" s="29"/>
      <c r="K256" s="4"/>
    </row>
    <row r="257" spans="1:11" ht="14.25">
      <c r="A257" s="14"/>
      <c r="B257" s="14"/>
      <c r="C257" s="14"/>
      <c r="D257" s="14"/>
      <c r="E257" s="27"/>
      <c r="F257" s="27"/>
      <c r="G257" s="27"/>
      <c r="H257" s="6"/>
      <c r="I257" s="4"/>
      <c r="J257" s="29"/>
      <c r="K257" s="4"/>
    </row>
    <row r="258" spans="1:11" ht="14.25">
      <c r="A258" s="14"/>
      <c r="B258" s="14"/>
      <c r="C258" s="14"/>
      <c r="D258" s="14"/>
      <c r="E258" s="27"/>
      <c r="F258" s="27"/>
      <c r="G258" s="27"/>
      <c r="H258" s="6"/>
      <c r="I258" s="4"/>
      <c r="J258" s="29"/>
      <c r="K258" s="4"/>
    </row>
    <row r="259" spans="1:11" ht="14.25">
      <c r="A259" s="14"/>
      <c r="B259" s="14"/>
      <c r="C259" s="14"/>
      <c r="D259" s="14"/>
      <c r="E259" s="27"/>
      <c r="F259" s="27"/>
      <c r="G259" s="27"/>
      <c r="H259" s="6"/>
      <c r="I259" s="4"/>
      <c r="J259" s="29"/>
      <c r="K259" s="4"/>
    </row>
    <row r="260" spans="1:11" ht="14.25">
      <c r="A260" s="14"/>
      <c r="B260" s="14"/>
      <c r="C260" s="14"/>
      <c r="D260" s="14"/>
      <c r="E260" s="27"/>
      <c r="F260" s="27"/>
      <c r="G260" s="27"/>
      <c r="H260" s="6"/>
      <c r="I260" s="4"/>
      <c r="J260" s="29"/>
      <c r="K260" s="4"/>
    </row>
    <row r="261" spans="1:11" ht="14.25">
      <c r="A261" s="14"/>
      <c r="B261" s="14"/>
      <c r="C261" s="14"/>
      <c r="D261" s="14"/>
      <c r="E261" s="27"/>
      <c r="F261" s="27"/>
      <c r="G261" s="27"/>
      <c r="H261" s="6"/>
      <c r="I261" s="4"/>
      <c r="J261" s="29"/>
      <c r="K261" s="4"/>
    </row>
    <row r="262" spans="1:11" ht="14.25">
      <c r="A262" s="14"/>
      <c r="B262" s="14"/>
      <c r="C262" s="14"/>
      <c r="D262" s="14"/>
      <c r="E262" s="27"/>
      <c r="F262" s="27"/>
      <c r="G262" s="27"/>
      <c r="H262" s="6"/>
      <c r="I262" s="4"/>
      <c r="J262" s="29"/>
      <c r="K262" s="4"/>
    </row>
    <row r="263" spans="1:11" ht="14.25">
      <c r="A263" s="14"/>
      <c r="B263" s="14"/>
      <c r="C263" s="14"/>
      <c r="D263" s="14"/>
      <c r="E263" s="27"/>
      <c r="F263" s="27"/>
      <c r="G263" s="27"/>
      <c r="H263" s="6"/>
      <c r="I263" s="4"/>
      <c r="J263" s="29"/>
      <c r="K263" s="4"/>
    </row>
    <row r="264" spans="1:11" ht="14.25">
      <c r="A264" s="14"/>
      <c r="B264" s="14"/>
      <c r="C264" s="14"/>
      <c r="D264" s="14"/>
      <c r="E264" s="27"/>
      <c r="F264" s="27"/>
      <c r="G264" s="27"/>
      <c r="H264" s="6"/>
      <c r="I264" s="4"/>
      <c r="J264" s="29"/>
      <c r="K264" s="4"/>
    </row>
    <row r="265" spans="1:11" ht="14.25">
      <c r="A265" s="14"/>
      <c r="B265" s="14"/>
      <c r="C265" s="14"/>
      <c r="D265" s="14"/>
      <c r="E265" s="27"/>
      <c r="F265" s="27"/>
      <c r="G265" s="27"/>
      <c r="H265" s="6"/>
      <c r="I265" s="4"/>
      <c r="J265" s="29"/>
      <c r="K265" s="4"/>
    </row>
    <row r="266" spans="1:11" ht="14.25">
      <c r="A266" s="14"/>
      <c r="B266" s="14"/>
      <c r="C266" s="14"/>
      <c r="D266" s="14"/>
      <c r="E266" s="27"/>
      <c r="F266" s="27"/>
      <c r="G266" s="27"/>
      <c r="H266" s="6"/>
      <c r="I266" s="4"/>
      <c r="J266" s="29"/>
      <c r="K266" s="4"/>
    </row>
    <row r="267" spans="1:11" ht="14.25">
      <c r="A267" s="14"/>
      <c r="B267" s="14"/>
      <c r="C267" s="14"/>
      <c r="D267" s="14"/>
      <c r="E267" s="27"/>
      <c r="F267" s="27"/>
      <c r="G267" s="27"/>
      <c r="H267" s="6"/>
      <c r="I267" s="4"/>
      <c r="J267" s="29"/>
      <c r="K267" s="4"/>
    </row>
    <row r="268" spans="1:11" ht="14.25">
      <c r="A268" s="14"/>
      <c r="B268" s="14"/>
      <c r="C268" s="14"/>
      <c r="D268" s="14"/>
      <c r="E268" s="27"/>
      <c r="F268" s="27"/>
      <c r="G268" s="27"/>
      <c r="H268" s="6"/>
      <c r="I268" s="4"/>
      <c r="J268" s="29"/>
      <c r="K268" s="4"/>
    </row>
    <row r="269" spans="1:11" ht="14.25">
      <c r="A269" s="14"/>
      <c r="B269" s="14"/>
      <c r="C269" s="14"/>
      <c r="D269" s="14"/>
      <c r="E269" s="27"/>
      <c r="F269" s="27"/>
      <c r="G269" s="27"/>
      <c r="H269" s="6"/>
      <c r="I269" s="4"/>
      <c r="J269" s="29"/>
      <c r="K269" s="4"/>
    </row>
    <row r="270" spans="1:11" ht="14.25">
      <c r="A270" s="14"/>
      <c r="B270" s="14"/>
      <c r="C270" s="14"/>
      <c r="D270" s="14"/>
      <c r="E270" s="27"/>
      <c r="F270" s="27"/>
      <c r="G270" s="27"/>
      <c r="H270" s="6"/>
      <c r="I270" s="4"/>
      <c r="J270" s="29"/>
      <c r="K270" s="4"/>
    </row>
    <row r="271" spans="1:11" ht="14.25">
      <c r="A271" s="14"/>
      <c r="B271" s="14"/>
      <c r="C271" s="14"/>
      <c r="D271" s="14"/>
      <c r="E271" s="27"/>
      <c r="F271" s="27"/>
      <c r="G271" s="27"/>
      <c r="H271" s="6"/>
      <c r="I271" s="4"/>
      <c r="J271" s="29"/>
      <c r="K271" s="4"/>
    </row>
    <row r="272" spans="1:11" ht="14.25">
      <c r="A272" s="14"/>
      <c r="B272" s="14"/>
      <c r="C272" s="14"/>
      <c r="D272" s="14"/>
      <c r="E272" s="27"/>
      <c r="F272" s="27"/>
      <c r="G272" s="27"/>
      <c r="H272" s="6"/>
      <c r="I272" s="4"/>
      <c r="J272" s="29"/>
      <c r="K272" s="4"/>
    </row>
    <row r="273" spans="1:11" ht="14.25">
      <c r="A273" s="14"/>
      <c r="B273" s="14"/>
      <c r="C273" s="14"/>
      <c r="D273" s="14"/>
      <c r="E273" s="27"/>
      <c r="F273" s="27"/>
      <c r="G273" s="27"/>
      <c r="H273" s="6"/>
      <c r="I273" s="4"/>
      <c r="J273" s="29"/>
      <c r="K273" s="4"/>
    </row>
    <row r="274" spans="1:11" ht="14.25">
      <c r="A274" s="14"/>
      <c r="B274" s="14"/>
      <c r="C274" s="14"/>
      <c r="D274" s="14"/>
      <c r="E274" s="27"/>
      <c r="F274" s="27"/>
      <c r="G274" s="27"/>
      <c r="H274" s="6"/>
      <c r="I274" s="4"/>
      <c r="J274" s="29"/>
      <c r="K274" s="4"/>
    </row>
    <row r="275" spans="1:11" ht="14.25">
      <c r="A275" s="14"/>
      <c r="B275" s="14"/>
      <c r="C275" s="14"/>
      <c r="D275" s="14"/>
      <c r="E275" s="27"/>
      <c r="F275" s="27"/>
      <c r="G275" s="27"/>
      <c r="H275" s="6"/>
      <c r="I275" s="4"/>
      <c r="J275" s="29"/>
      <c r="K275" s="4"/>
    </row>
    <row r="276" spans="1:11" ht="14.25">
      <c r="A276" s="14"/>
      <c r="B276" s="14"/>
      <c r="C276" s="14"/>
      <c r="D276" s="14"/>
      <c r="E276" s="27"/>
      <c r="F276" s="27"/>
      <c r="G276" s="27"/>
      <c r="H276" s="6"/>
      <c r="I276" s="4"/>
      <c r="J276" s="29"/>
      <c r="K276" s="4"/>
    </row>
    <row r="277" spans="1:11" ht="14.25">
      <c r="A277" s="14"/>
      <c r="B277" s="14"/>
      <c r="C277" s="14"/>
      <c r="D277" s="14"/>
      <c r="E277" s="27"/>
      <c r="F277" s="27"/>
      <c r="G277" s="27"/>
      <c r="H277" s="6"/>
      <c r="I277" s="4"/>
      <c r="J277" s="29"/>
      <c r="K277" s="4"/>
    </row>
    <row r="278" spans="1:11" ht="14.25">
      <c r="A278" s="14"/>
      <c r="B278" s="14"/>
      <c r="C278" s="14"/>
      <c r="D278" s="14"/>
      <c r="E278" s="27"/>
      <c r="F278" s="27"/>
      <c r="G278" s="27"/>
      <c r="H278" s="6"/>
      <c r="I278" s="4"/>
      <c r="J278" s="29"/>
      <c r="K278" s="4"/>
    </row>
    <row r="279" spans="1:11" ht="14.25">
      <c r="A279" s="14"/>
      <c r="B279" s="14"/>
      <c r="C279" s="14"/>
      <c r="D279" s="14"/>
      <c r="E279" s="27"/>
      <c r="F279" s="27"/>
      <c r="G279" s="27"/>
      <c r="H279" s="6"/>
      <c r="I279" s="4"/>
      <c r="J279" s="29"/>
      <c r="K279" s="4"/>
    </row>
    <row r="280" spans="1:11" ht="14.25">
      <c r="A280" s="14"/>
      <c r="B280" s="14"/>
      <c r="C280" s="14"/>
      <c r="D280" s="14"/>
      <c r="E280" s="27"/>
      <c r="F280" s="27"/>
      <c r="G280" s="27"/>
      <c r="H280" s="6"/>
      <c r="I280" s="4"/>
      <c r="J280" s="29"/>
      <c r="K280" s="4"/>
    </row>
    <row r="281" spans="1:11" ht="14.25">
      <c r="A281" s="14"/>
      <c r="B281" s="14"/>
      <c r="C281" s="14"/>
      <c r="D281" s="14"/>
      <c r="E281" s="27"/>
      <c r="F281" s="27"/>
      <c r="G281" s="27"/>
      <c r="H281" s="6"/>
      <c r="I281" s="4"/>
      <c r="J281" s="29"/>
      <c r="K281" s="4"/>
    </row>
    <row r="282" spans="1:11" ht="14.25">
      <c r="A282" s="14"/>
      <c r="B282" s="14"/>
      <c r="C282" s="14"/>
      <c r="D282" s="14"/>
      <c r="E282" s="27"/>
      <c r="F282" s="27"/>
      <c r="G282" s="27"/>
      <c r="H282" s="6"/>
      <c r="I282" s="4"/>
      <c r="J282" s="29"/>
      <c r="K282" s="4"/>
    </row>
    <row r="283" spans="1:11" ht="14.25">
      <c r="A283" s="14"/>
      <c r="B283" s="14"/>
      <c r="C283" s="14"/>
      <c r="D283" s="14"/>
      <c r="E283" s="27"/>
      <c r="F283" s="27"/>
      <c r="G283" s="27"/>
      <c r="H283" s="6"/>
      <c r="I283" s="4"/>
      <c r="J283" s="29"/>
      <c r="K283" s="4"/>
    </row>
    <row r="284" spans="1:11" ht="14.25">
      <c r="A284" s="14"/>
      <c r="B284" s="14"/>
      <c r="C284" s="14"/>
      <c r="D284" s="14"/>
      <c r="E284" s="27"/>
      <c r="F284" s="27"/>
      <c r="G284" s="27"/>
      <c r="H284" s="6"/>
      <c r="I284" s="4"/>
      <c r="J284" s="29"/>
      <c r="K284" s="4"/>
    </row>
    <row r="285" spans="1:11" ht="14.25">
      <c r="A285" s="14"/>
      <c r="B285" s="14"/>
      <c r="C285" s="14"/>
      <c r="D285" s="14"/>
      <c r="E285" s="27"/>
      <c r="F285" s="27"/>
      <c r="G285" s="27"/>
      <c r="H285" s="6"/>
      <c r="I285" s="4"/>
      <c r="J285" s="29"/>
      <c r="K285" s="4"/>
    </row>
    <row r="286" spans="1:11" ht="14.25">
      <c r="A286" s="14"/>
      <c r="B286" s="14"/>
      <c r="C286" s="14"/>
      <c r="D286" s="14"/>
      <c r="E286" s="27"/>
      <c r="F286" s="27"/>
      <c r="G286" s="27"/>
      <c r="H286" s="6"/>
      <c r="I286" s="4"/>
      <c r="J286" s="29"/>
      <c r="K286" s="4"/>
    </row>
    <row r="287" spans="1:11" ht="14.25">
      <c r="A287" s="14"/>
      <c r="B287" s="14"/>
      <c r="C287" s="14"/>
      <c r="D287" s="14"/>
      <c r="E287" s="27"/>
      <c r="F287" s="27"/>
      <c r="G287" s="27"/>
      <c r="H287" s="6"/>
      <c r="I287" s="4"/>
      <c r="J287" s="29"/>
      <c r="K287" s="4"/>
    </row>
    <row r="288" spans="1:11" ht="14.25">
      <c r="A288" s="14"/>
      <c r="B288" s="14"/>
      <c r="C288" s="14"/>
      <c r="D288" s="14"/>
      <c r="E288" s="27"/>
      <c r="F288" s="27"/>
      <c r="G288" s="27"/>
      <c r="H288" s="6"/>
      <c r="I288" s="4"/>
      <c r="J288" s="29"/>
      <c r="K288" s="4"/>
    </row>
    <row r="289" spans="1:11" ht="14.25">
      <c r="A289" s="14"/>
      <c r="B289" s="14"/>
      <c r="C289" s="14"/>
      <c r="D289" s="14"/>
      <c r="E289" s="27"/>
      <c r="F289" s="27"/>
      <c r="G289" s="27"/>
      <c r="H289" s="6"/>
      <c r="I289" s="4"/>
      <c r="J289" s="29"/>
      <c r="K289" s="4"/>
    </row>
    <row r="290" spans="1:11" ht="14.25">
      <c r="A290" s="14"/>
      <c r="B290" s="14"/>
      <c r="C290" s="14"/>
      <c r="D290" s="14"/>
      <c r="E290" s="27"/>
      <c r="F290" s="27"/>
      <c r="G290" s="27"/>
      <c r="H290" s="6"/>
      <c r="I290" s="4"/>
      <c r="J290" s="29"/>
      <c r="K290" s="4"/>
    </row>
    <row r="291" spans="1:11" ht="14.25">
      <c r="A291" s="14"/>
      <c r="B291" s="14"/>
      <c r="C291" s="14"/>
      <c r="D291" s="14"/>
      <c r="E291" s="27"/>
      <c r="F291" s="27"/>
      <c r="G291" s="27"/>
      <c r="H291" s="6"/>
      <c r="I291" s="4"/>
      <c r="J291" s="29"/>
      <c r="K291" s="4"/>
    </row>
    <row r="292" spans="1:11" ht="14.25">
      <c r="A292" s="14"/>
      <c r="B292" s="14"/>
      <c r="C292" s="14"/>
      <c r="D292" s="14"/>
      <c r="E292" s="27"/>
      <c r="F292" s="27"/>
      <c r="G292" s="27"/>
      <c r="H292" s="6"/>
      <c r="I292" s="4"/>
      <c r="J292" s="29"/>
      <c r="K292" s="4"/>
    </row>
    <row r="293" spans="1:11" ht="14.25">
      <c r="A293" s="14"/>
      <c r="B293" s="14"/>
      <c r="C293" s="14"/>
      <c r="D293" s="14"/>
      <c r="E293" s="27"/>
      <c r="F293" s="27"/>
      <c r="G293" s="27"/>
      <c r="H293" s="6"/>
      <c r="I293" s="4"/>
      <c r="J293" s="29"/>
      <c r="K293" s="4"/>
    </row>
    <row r="294" spans="1:11" ht="14.25">
      <c r="A294" s="14"/>
      <c r="B294" s="14"/>
      <c r="C294" s="14"/>
      <c r="D294" s="14"/>
      <c r="E294" s="27"/>
      <c r="F294" s="27"/>
      <c r="G294" s="27"/>
      <c r="H294" s="6"/>
      <c r="I294" s="4"/>
      <c r="J294" s="29"/>
      <c r="K294" s="4"/>
    </row>
    <row r="295" spans="1:11" ht="14.25">
      <c r="A295" s="14"/>
      <c r="B295" s="14"/>
      <c r="C295" s="14"/>
      <c r="D295" s="14"/>
      <c r="E295" s="27"/>
      <c r="F295" s="27"/>
      <c r="G295" s="27"/>
      <c r="H295" s="6"/>
      <c r="I295" s="4"/>
      <c r="J295" s="29"/>
      <c r="K295" s="4"/>
    </row>
    <row r="296" spans="1:11" ht="14.25">
      <c r="A296" s="14"/>
      <c r="B296" s="14"/>
      <c r="C296" s="14"/>
      <c r="D296" s="14"/>
      <c r="E296" s="27"/>
      <c r="F296" s="27"/>
      <c r="G296" s="27"/>
      <c r="H296" s="6"/>
      <c r="I296" s="4"/>
      <c r="J296" s="29"/>
      <c r="K296" s="4"/>
    </row>
    <row r="297" spans="1:11" ht="14.25">
      <c r="A297" s="14"/>
      <c r="B297" s="14"/>
      <c r="C297" s="14"/>
      <c r="D297" s="14"/>
      <c r="E297" s="27"/>
      <c r="F297" s="27"/>
      <c r="G297" s="27"/>
      <c r="H297" s="6"/>
      <c r="I297" s="4"/>
      <c r="J297" s="29"/>
      <c r="K297" s="4"/>
    </row>
    <row r="298" spans="1:11" ht="14.25">
      <c r="A298" s="14"/>
      <c r="B298" s="14"/>
      <c r="C298" s="14"/>
      <c r="D298" s="14"/>
      <c r="E298" s="27"/>
      <c r="F298" s="27"/>
      <c r="G298" s="27"/>
      <c r="H298" s="6"/>
      <c r="I298" s="4"/>
      <c r="J298" s="29"/>
      <c r="K298" s="4"/>
    </row>
    <row r="299" spans="1:11" ht="14.25">
      <c r="A299" s="14"/>
      <c r="B299" s="14"/>
      <c r="C299" s="14"/>
      <c r="D299" s="14"/>
      <c r="E299" s="27"/>
      <c r="F299" s="27"/>
      <c r="G299" s="27"/>
      <c r="H299" s="6"/>
      <c r="I299" s="4"/>
      <c r="J299" s="29"/>
      <c r="K299" s="4"/>
    </row>
    <row r="300" spans="1:11" ht="14.25">
      <c r="A300" s="14"/>
      <c r="B300" s="14"/>
      <c r="C300" s="14"/>
      <c r="D300" s="14"/>
      <c r="E300" s="27"/>
      <c r="F300" s="27"/>
      <c r="G300" s="27"/>
      <c r="H300" s="6"/>
      <c r="I300" s="4"/>
      <c r="J300" s="29"/>
      <c r="K300" s="4"/>
    </row>
    <row r="301" spans="1:11" ht="14.25">
      <c r="A301" s="14"/>
      <c r="B301" s="14"/>
      <c r="C301" s="14"/>
      <c r="D301" s="14"/>
      <c r="E301" s="27"/>
      <c r="F301" s="27"/>
      <c r="G301" s="27"/>
      <c r="H301" s="6"/>
      <c r="I301" s="4"/>
      <c r="J301" s="29"/>
      <c r="K301" s="4"/>
    </row>
    <row r="302" spans="1:11" ht="14.25">
      <c r="A302" s="14"/>
      <c r="B302" s="14"/>
      <c r="C302" s="14"/>
      <c r="D302" s="14"/>
      <c r="E302" s="27"/>
      <c r="F302" s="27"/>
      <c r="G302" s="27"/>
      <c r="H302" s="6"/>
      <c r="I302" s="4"/>
      <c r="J302" s="29"/>
      <c r="K302" s="4"/>
    </row>
    <row r="303" spans="1:11" ht="14.25">
      <c r="A303" s="14"/>
      <c r="B303" s="14"/>
      <c r="C303" s="14"/>
      <c r="D303" s="14"/>
      <c r="E303" s="27"/>
      <c r="F303" s="27"/>
      <c r="G303" s="27"/>
      <c r="H303" s="6"/>
      <c r="I303" s="4"/>
      <c r="J303" s="29"/>
      <c r="K303" s="4"/>
    </row>
    <row r="304" spans="1:11" ht="14.25">
      <c r="A304" s="14"/>
      <c r="B304" s="14"/>
      <c r="C304" s="14"/>
      <c r="D304" s="14"/>
      <c r="E304" s="27"/>
      <c r="F304" s="27"/>
      <c r="G304" s="27"/>
      <c r="H304" s="6"/>
      <c r="I304" s="4"/>
      <c r="J304" s="29"/>
      <c r="K304" s="4"/>
    </row>
    <row r="305" spans="1:11" ht="14.25">
      <c r="A305" s="14"/>
      <c r="B305" s="14"/>
      <c r="C305" s="14"/>
      <c r="D305" s="14"/>
      <c r="E305" s="27"/>
      <c r="F305" s="27"/>
      <c r="G305" s="27"/>
      <c r="H305" s="6"/>
      <c r="I305" s="4"/>
      <c r="J305" s="29"/>
      <c r="K305" s="4"/>
    </row>
    <row r="306" spans="1:11" ht="14.25">
      <c r="A306" s="14"/>
      <c r="B306" s="14"/>
      <c r="C306" s="14"/>
      <c r="D306" s="14"/>
      <c r="E306" s="27"/>
      <c r="F306" s="27"/>
      <c r="G306" s="27"/>
      <c r="H306" s="6"/>
      <c r="I306" s="4"/>
      <c r="J306" s="29"/>
      <c r="K306" s="4"/>
    </row>
    <row r="307" spans="1:11" ht="14.25">
      <c r="A307" s="14"/>
      <c r="B307" s="14"/>
      <c r="C307" s="14"/>
      <c r="D307" s="14"/>
      <c r="E307" s="27"/>
      <c r="F307" s="27"/>
      <c r="G307" s="27"/>
      <c r="H307" s="6"/>
      <c r="I307" s="4"/>
      <c r="J307" s="29"/>
      <c r="K307" s="4"/>
    </row>
    <row r="308" spans="1:11" ht="14.25">
      <c r="A308" s="14"/>
      <c r="B308" s="14"/>
      <c r="C308" s="14"/>
      <c r="D308" s="14"/>
      <c r="E308" s="27"/>
      <c r="F308" s="27"/>
      <c r="G308" s="27"/>
      <c r="H308" s="6"/>
      <c r="I308" s="4"/>
      <c r="J308" s="29"/>
      <c r="K308" s="4"/>
    </row>
    <row r="309" spans="1:11" ht="14.25">
      <c r="A309" s="14"/>
      <c r="B309" s="14"/>
      <c r="C309" s="14"/>
      <c r="D309" s="14"/>
      <c r="E309" s="27"/>
      <c r="F309" s="27"/>
      <c r="G309" s="27"/>
      <c r="H309" s="6"/>
      <c r="I309" s="4"/>
      <c r="J309" s="29"/>
      <c r="K309" s="4"/>
    </row>
    <row r="310" spans="1:11" ht="14.25">
      <c r="A310" s="14"/>
      <c r="B310" s="14"/>
      <c r="C310" s="14"/>
      <c r="D310" s="14"/>
      <c r="E310" s="27"/>
      <c r="F310" s="27"/>
      <c r="G310" s="27"/>
      <c r="H310" s="6"/>
      <c r="I310" s="4"/>
      <c r="J310" s="29"/>
      <c r="K310" s="4"/>
    </row>
    <row r="311" spans="1:11" ht="14.25">
      <c r="A311" s="14"/>
      <c r="B311" s="14"/>
      <c r="C311" s="14"/>
      <c r="D311" s="14"/>
      <c r="E311" s="27"/>
      <c r="F311" s="27"/>
      <c r="G311" s="27"/>
      <c r="H311" s="6"/>
      <c r="I311" s="4"/>
      <c r="J311" s="29"/>
      <c r="K311" s="4"/>
    </row>
    <row r="312" spans="1:11" ht="14.25">
      <c r="A312" s="14"/>
      <c r="B312" s="14"/>
      <c r="C312" s="14"/>
      <c r="D312" s="14"/>
      <c r="E312" s="27"/>
      <c r="F312" s="27"/>
      <c r="G312" s="27"/>
      <c r="H312" s="6"/>
      <c r="I312" s="4"/>
      <c r="J312" s="29"/>
      <c r="K312" s="4"/>
    </row>
    <row r="313" spans="1:11" ht="14.25">
      <c r="A313" s="14"/>
      <c r="B313" s="14"/>
      <c r="C313" s="14"/>
      <c r="D313" s="14"/>
      <c r="E313" s="27"/>
      <c r="F313" s="27"/>
      <c r="G313" s="27"/>
      <c r="H313" s="6"/>
      <c r="I313" s="4"/>
      <c r="J313" s="29"/>
      <c r="K313" s="4"/>
    </row>
    <row r="314" spans="1:11" ht="14.25">
      <c r="A314" s="14"/>
      <c r="B314" s="14"/>
      <c r="C314" s="14"/>
      <c r="D314" s="14"/>
      <c r="E314" s="27"/>
      <c r="F314" s="27"/>
      <c r="G314" s="27"/>
      <c r="H314" s="6"/>
      <c r="I314" s="4"/>
      <c r="J314" s="29"/>
      <c r="K314" s="4"/>
    </row>
    <row r="315" spans="1:11" ht="14.25">
      <c r="A315" s="14"/>
      <c r="B315" s="14"/>
      <c r="C315" s="14"/>
      <c r="D315" s="14"/>
      <c r="E315" s="27"/>
      <c r="F315" s="27"/>
      <c r="G315" s="27"/>
      <c r="H315" s="6"/>
      <c r="I315" s="4"/>
      <c r="J315" s="29"/>
      <c r="K315" s="4"/>
    </row>
    <row r="316" spans="1:11" ht="14.25">
      <c r="A316" s="14"/>
      <c r="B316" s="14"/>
      <c r="C316" s="14"/>
      <c r="D316" s="14"/>
      <c r="E316" s="27"/>
      <c r="F316" s="27"/>
      <c r="G316" s="27"/>
      <c r="H316" s="6"/>
      <c r="I316" s="4"/>
      <c r="J316" s="29"/>
      <c r="K316" s="4"/>
    </row>
    <row r="317" spans="1:11" ht="14.25">
      <c r="A317" s="14"/>
      <c r="B317" s="14"/>
      <c r="C317" s="14"/>
      <c r="D317" s="14"/>
      <c r="E317" s="27"/>
      <c r="F317" s="27"/>
      <c r="G317" s="27"/>
      <c r="H317" s="6"/>
      <c r="I317" s="4"/>
      <c r="J317" s="29"/>
      <c r="K317" s="4"/>
    </row>
    <row r="318" spans="1:11" ht="14.25">
      <c r="A318" s="14"/>
      <c r="B318" s="14"/>
      <c r="C318" s="14"/>
      <c r="D318" s="14"/>
      <c r="E318" s="27"/>
      <c r="F318" s="27"/>
      <c r="G318" s="27"/>
      <c r="H318" s="6"/>
      <c r="I318" s="4"/>
      <c r="J318" s="29"/>
      <c r="K318" s="4"/>
    </row>
    <row r="319" spans="1:11" ht="14.25">
      <c r="A319" s="14"/>
      <c r="B319" s="14"/>
      <c r="C319" s="14"/>
      <c r="D319" s="14"/>
      <c r="E319" s="27"/>
      <c r="F319" s="27"/>
      <c r="G319" s="27"/>
      <c r="H319" s="6"/>
      <c r="I319" s="4"/>
      <c r="J319" s="29"/>
      <c r="K319" s="4"/>
    </row>
    <row r="320" spans="1:11" ht="14.25">
      <c r="A320" s="14"/>
      <c r="B320" s="14"/>
      <c r="C320" s="14"/>
      <c r="D320" s="14"/>
      <c r="E320" s="27"/>
      <c r="F320" s="27"/>
      <c r="G320" s="27"/>
      <c r="H320" s="6"/>
      <c r="I320" s="4"/>
      <c r="J320" s="29"/>
      <c r="K320" s="4"/>
    </row>
    <row r="321" spans="1:11" ht="14.25">
      <c r="A321" s="14"/>
      <c r="B321" s="14"/>
      <c r="C321" s="14"/>
      <c r="D321" s="14"/>
      <c r="E321" s="27"/>
      <c r="F321" s="27"/>
      <c r="G321" s="27"/>
      <c r="H321" s="6"/>
      <c r="I321" s="4"/>
      <c r="J321" s="29"/>
      <c r="K321" s="4"/>
    </row>
    <row r="322" spans="1:11" ht="14.25">
      <c r="A322" s="14"/>
      <c r="B322" s="14"/>
      <c r="C322" s="14"/>
      <c r="D322" s="14"/>
      <c r="E322" s="27"/>
      <c r="F322" s="27"/>
      <c r="G322" s="27"/>
      <c r="H322" s="6"/>
      <c r="I322" s="4"/>
      <c r="J322" s="29"/>
      <c r="K322" s="4"/>
    </row>
    <row r="323" spans="1:11" ht="14.25">
      <c r="A323" s="14"/>
      <c r="B323" s="14"/>
      <c r="C323" s="14"/>
      <c r="D323" s="14"/>
      <c r="E323" s="27"/>
      <c r="F323" s="27"/>
      <c r="G323" s="27"/>
      <c r="H323" s="6"/>
      <c r="I323" s="4"/>
      <c r="J323" s="29"/>
      <c r="K323" s="4"/>
    </row>
    <row r="324" spans="1:11" ht="14.25">
      <c r="A324" s="14"/>
      <c r="B324" s="14"/>
      <c r="C324" s="14"/>
      <c r="D324" s="14"/>
      <c r="E324" s="27"/>
      <c r="F324" s="27"/>
      <c r="G324" s="27"/>
      <c r="H324" s="6"/>
      <c r="I324" s="4"/>
      <c r="J324" s="29"/>
      <c r="K324" s="4"/>
    </row>
    <row r="325" spans="1:11" ht="14.25">
      <c r="A325" s="14"/>
      <c r="B325" s="14"/>
      <c r="C325" s="14"/>
      <c r="D325" s="14"/>
      <c r="E325" s="27"/>
      <c r="F325" s="27"/>
      <c r="G325" s="27"/>
      <c r="H325" s="6"/>
      <c r="I325" s="4"/>
      <c r="J325" s="29"/>
      <c r="K325" s="4"/>
    </row>
    <row r="326" spans="1:11" ht="14.25">
      <c r="A326" s="14"/>
      <c r="B326" s="14"/>
      <c r="C326" s="14"/>
      <c r="D326" s="14"/>
      <c r="E326" s="27"/>
      <c r="F326" s="27"/>
      <c r="G326" s="27"/>
      <c r="H326" s="6"/>
      <c r="I326" s="4"/>
      <c r="J326" s="29"/>
      <c r="K326" s="4"/>
    </row>
    <row r="327" spans="1:11" ht="14.25">
      <c r="A327" s="14"/>
      <c r="B327" s="14"/>
      <c r="C327" s="14"/>
      <c r="D327" s="14"/>
      <c r="E327" s="27"/>
      <c r="F327" s="27"/>
      <c r="G327" s="27"/>
      <c r="H327" s="6"/>
      <c r="I327" s="4"/>
      <c r="J327" s="29"/>
      <c r="K327" s="4"/>
    </row>
    <row r="328" spans="1:11" ht="14.25">
      <c r="A328" s="14"/>
      <c r="B328" s="14"/>
      <c r="C328" s="14"/>
      <c r="D328" s="14"/>
      <c r="E328" s="27"/>
      <c r="F328" s="27"/>
      <c r="G328" s="27"/>
      <c r="H328" s="6"/>
      <c r="I328" s="4"/>
      <c r="J328" s="29"/>
      <c r="K328" s="4"/>
    </row>
    <row r="329" spans="1:11" ht="14.25">
      <c r="A329" s="14"/>
      <c r="B329" s="14"/>
      <c r="C329" s="14"/>
      <c r="D329" s="14"/>
      <c r="E329" s="27"/>
      <c r="F329" s="27"/>
      <c r="G329" s="27"/>
      <c r="H329" s="6"/>
      <c r="I329" s="4"/>
      <c r="J329" s="29"/>
      <c r="K329" s="4"/>
    </row>
    <row r="330" spans="1:11" ht="14.25">
      <c r="A330" s="14"/>
      <c r="B330" s="14"/>
      <c r="C330" s="14"/>
      <c r="D330" s="14"/>
      <c r="E330" s="27"/>
      <c r="F330" s="27"/>
      <c r="G330" s="27"/>
      <c r="H330" s="6"/>
      <c r="I330" s="4"/>
      <c r="J330" s="29"/>
      <c r="K330" s="4"/>
    </row>
    <row r="331" spans="1:11" ht="14.25">
      <c r="A331" s="14"/>
      <c r="B331" s="14"/>
      <c r="C331" s="14"/>
      <c r="D331" s="14"/>
      <c r="E331" s="27"/>
      <c r="F331" s="27"/>
      <c r="G331" s="27"/>
      <c r="H331" s="6"/>
      <c r="I331" s="4"/>
      <c r="J331" s="29"/>
      <c r="K331" s="4"/>
    </row>
    <row r="332" spans="1:11" ht="14.25">
      <c r="A332" s="14"/>
      <c r="B332" s="14"/>
      <c r="C332" s="14"/>
      <c r="D332" s="14"/>
      <c r="E332" s="27"/>
      <c r="F332" s="27"/>
      <c r="G332" s="27"/>
      <c r="H332" s="6"/>
      <c r="I332" s="4"/>
      <c r="J332" s="29"/>
      <c r="K332" s="4"/>
    </row>
    <row r="333" spans="1:11" ht="14.25">
      <c r="A333" s="14"/>
      <c r="B333" s="14"/>
      <c r="C333" s="14"/>
      <c r="D333" s="14"/>
      <c r="E333" s="27"/>
      <c r="F333" s="27"/>
      <c r="G333" s="27"/>
      <c r="H333" s="6"/>
      <c r="I333" s="4"/>
      <c r="J333" s="29"/>
      <c r="K333" s="4"/>
    </row>
    <row r="334" spans="1:11" ht="14.25">
      <c r="A334" s="14"/>
      <c r="B334" s="14"/>
      <c r="C334" s="14"/>
      <c r="D334" s="14"/>
      <c r="E334" s="27"/>
      <c r="F334" s="27"/>
      <c r="G334" s="27"/>
      <c r="H334" s="6"/>
      <c r="I334" s="4"/>
      <c r="J334" s="29"/>
      <c r="K334" s="4"/>
    </row>
    <row r="335" spans="1:11" ht="14.25">
      <c r="A335" s="14"/>
      <c r="B335" s="14"/>
      <c r="C335" s="14"/>
      <c r="D335" s="14"/>
      <c r="E335" s="27"/>
      <c r="F335" s="27"/>
      <c r="G335" s="27"/>
      <c r="H335" s="6"/>
      <c r="I335" s="4"/>
      <c r="J335" s="29"/>
      <c r="K335" s="4"/>
    </row>
    <row r="336" spans="1:11" ht="14.25">
      <c r="A336" s="14"/>
      <c r="B336" s="14"/>
      <c r="C336" s="14"/>
      <c r="D336" s="14"/>
      <c r="E336" s="27"/>
      <c r="F336" s="27"/>
      <c r="G336" s="27"/>
      <c r="H336" s="6"/>
      <c r="I336" s="4"/>
      <c r="J336" s="29"/>
      <c r="K336" s="4"/>
    </row>
    <row r="337" spans="1:11" ht="14.25">
      <c r="A337" s="14"/>
      <c r="B337" s="14"/>
      <c r="C337" s="14"/>
      <c r="D337" s="14"/>
      <c r="E337" s="27"/>
      <c r="F337" s="27"/>
      <c r="G337" s="27"/>
      <c r="H337" s="6"/>
      <c r="I337" s="4"/>
      <c r="J337" s="29"/>
      <c r="K337" s="4"/>
    </row>
    <row r="338" spans="1:11" ht="14.25">
      <c r="A338" s="14"/>
      <c r="B338" s="14"/>
      <c r="C338" s="14"/>
      <c r="D338" s="14"/>
      <c r="E338" s="27"/>
      <c r="F338" s="27"/>
      <c r="G338" s="27"/>
      <c r="H338" s="6"/>
      <c r="I338" s="4"/>
      <c r="J338" s="29"/>
      <c r="K338" s="4"/>
    </row>
    <row r="339" spans="1:11" ht="14.25">
      <c r="A339" s="14"/>
      <c r="B339" s="14"/>
      <c r="C339" s="14"/>
      <c r="D339" s="14"/>
      <c r="E339" s="27"/>
      <c r="F339" s="27"/>
      <c r="G339" s="27"/>
      <c r="H339" s="6"/>
      <c r="I339" s="4"/>
      <c r="J339" s="29"/>
      <c r="K339" s="4"/>
    </row>
    <row r="340" spans="1:11" ht="14.25">
      <c r="A340" s="14"/>
      <c r="B340" s="14"/>
      <c r="C340" s="14"/>
      <c r="D340" s="14"/>
      <c r="E340" s="27"/>
      <c r="F340" s="27"/>
      <c r="G340" s="27"/>
      <c r="H340" s="6"/>
      <c r="I340" s="4"/>
      <c r="J340" s="29"/>
      <c r="K340" s="4"/>
    </row>
    <row r="341" spans="1:11" ht="14.25">
      <c r="A341" s="14"/>
      <c r="B341" s="14"/>
      <c r="C341" s="14"/>
      <c r="D341" s="14"/>
      <c r="E341" s="27"/>
      <c r="F341" s="27"/>
      <c r="G341" s="27"/>
      <c r="H341" s="6"/>
      <c r="I341" s="4"/>
      <c r="J341" s="29"/>
      <c r="K341" s="4"/>
    </row>
    <row r="342" spans="1:11" ht="14.25">
      <c r="A342" s="14"/>
      <c r="B342" s="14"/>
      <c r="C342" s="14"/>
      <c r="D342" s="14"/>
      <c r="E342" s="27"/>
      <c r="F342" s="27"/>
      <c r="G342" s="27"/>
      <c r="H342" s="6"/>
      <c r="I342" s="4"/>
      <c r="J342" s="29"/>
      <c r="K342" s="4"/>
    </row>
    <row r="343" spans="1:11" ht="14.25">
      <c r="A343" s="14"/>
      <c r="B343" s="14"/>
      <c r="C343" s="14"/>
      <c r="D343" s="14"/>
      <c r="E343" s="27"/>
      <c r="F343" s="27"/>
      <c r="G343" s="27"/>
      <c r="H343" s="6"/>
      <c r="I343" s="4"/>
      <c r="J343" s="29"/>
      <c r="K343" s="4"/>
    </row>
    <row r="344" spans="1:11" ht="14.25">
      <c r="A344" s="14"/>
      <c r="B344" s="14"/>
      <c r="C344" s="14"/>
      <c r="D344" s="14"/>
      <c r="E344" s="27"/>
      <c r="F344" s="27"/>
      <c r="G344" s="27"/>
      <c r="H344" s="6"/>
      <c r="I344" s="4"/>
      <c r="J344" s="29"/>
      <c r="K344" s="4"/>
    </row>
    <row r="345" spans="1:11" ht="14.25">
      <c r="A345" s="14"/>
      <c r="B345" s="14"/>
      <c r="C345" s="14"/>
      <c r="D345" s="14"/>
      <c r="E345" s="27"/>
      <c r="F345" s="27"/>
      <c r="G345" s="27"/>
      <c r="H345" s="6"/>
      <c r="I345" s="4"/>
      <c r="J345" s="29"/>
      <c r="K345" s="4"/>
    </row>
    <row r="346" spans="1:11" ht="14.25">
      <c r="A346" s="14"/>
      <c r="B346" s="14"/>
      <c r="C346" s="14"/>
      <c r="D346" s="14"/>
      <c r="E346" s="27"/>
      <c r="F346" s="27"/>
      <c r="G346" s="27"/>
      <c r="H346" s="6"/>
      <c r="I346" s="4"/>
      <c r="J346" s="29"/>
      <c r="K346" s="4"/>
    </row>
    <row r="347" spans="8:11" ht="14.25">
      <c r="H347" s="6"/>
      <c r="I347" s="4"/>
      <c r="J347" s="29"/>
      <c r="K347" s="4"/>
    </row>
    <row r="348" spans="8:11" ht="14.25">
      <c r="H348" s="6"/>
      <c r="I348" s="4"/>
      <c r="J348" s="29"/>
      <c r="K348" s="4"/>
    </row>
  </sheetData>
  <sheetProtection/>
  <mergeCells count="153">
    <mergeCell ref="A56:G56"/>
    <mergeCell ref="E39:G39"/>
    <mergeCell ref="B64:D64"/>
    <mergeCell ref="E62:G62"/>
    <mergeCell ref="B62:D62"/>
    <mergeCell ref="E55:G55"/>
    <mergeCell ref="E60:G60"/>
    <mergeCell ref="B43:D43"/>
    <mergeCell ref="E64:G64"/>
    <mergeCell ref="E59:G59"/>
    <mergeCell ref="E40:G40"/>
    <mergeCell ref="E38:G38"/>
    <mergeCell ref="A36:D36"/>
    <mergeCell ref="B39:D39"/>
    <mergeCell ref="B40:D40"/>
    <mergeCell ref="A115:G115"/>
    <mergeCell ref="B42:D42"/>
    <mergeCell ref="A95:G95"/>
    <mergeCell ref="B59:D59"/>
    <mergeCell ref="A111:G111"/>
    <mergeCell ref="E52:G52"/>
    <mergeCell ref="E53:G53"/>
    <mergeCell ref="A114:G114"/>
    <mergeCell ref="A73:G73"/>
    <mergeCell ref="A57:D57"/>
    <mergeCell ref="A113:G113"/>
    <mergeCell ref="A71:G71"/>
    <mergeCell ref="A112:G112"/>
    <mergeCell ref="F67:G67"/>
    <mergeCell ref="A104:G104"/>
    <mergeCell ref="A89:G89"/>
    <mergeCell ref="A92:G92"/>
    <mergeCell ref="A90:G90"/>
    <mergeCell ref="A93:G93"/>
    <mergeCell ref="A108:G108"/>
    <mergeCell ref="A85:G85"/>
    <mergeCell ref="B70:D70"/>
    <mergeCell ref="A82:G82"/>
    <mergeCell ref="A77:G77"/>
    <mergeCell ref="A74:G74"/>
    <mergeCell ref="A75:G75"/>
    <mergeCell ref="F70:G70"/>
    <mergeCell ref="F29:F31"/>
    <mergeCell ref="E27:E28"/>
    <mergeCell ref="F27:F28"/>
    <mergeCell ref="E36:G36"/>
    <mergeCell ref="G29:G31"/>
    <mergeCell ref="B1:C1"/>
    <mergeCell ref="E1:I1"/>
    <mergeCell ref="I3:K3"/>
    <mergeCell ref="B2:C2"/>
    <mergeCell ref="A3:C3"/>
    <mergeCell ref="B38:D38"/>
    <mergeCell ref="B18:D18"/>
    <mergeCell ref="A51:D51"/>
    <mergeCell ref="C27:D27"/>
    <mergeCell ref="B27:B28"/>
    <mergeCell ref="C30:C31"/>
    <mergeCell ref="B37:D37"/>
    <mergeCell ref="B19:D19"/>
    <mergeCell ref="B20:D20"/>
    <mergeCell ref="E9:G9"/>
    <mergeCell ref="A9:D9"/>
    <mergeCell ref="A5:G5"/>
    <mergeCell ref="A88:G88"/>
    <mergeCell ref="A86:G86"/>
    <mergeCell ref="A87:G87"/>
    <mergeCell ref="A22:D22"/>
    <mergeCell ref="B29:B31"/>
    <mergeCell ref="E16:G16"/>
    <mergeCell ref="B60:D60"/>
    <mergeCell ref="E10:G10"/>
    <mergeCell ref="E13:G13"/>
    <mergeCell ref="A11:D11"/>
    <mergeCell ref="B16:D16"/>
    <mergeCell ref="A15:D15"/>
    <mergeCell ref="A10:D10"/>
    <mergeCell ref="A4:C4"/>
    <mergeCell ref="B17:D17"/>
    <mergeCell ref="B24:B26"/>
    <mergeCell ref="C24:C25"/>
    <mergeCell ref="A13:D13"/>
    <mergeCell ref="A8:D8"/>
    <mergeCell ref="E4:G4"/>
    <mergeCell ref="A46:C46"/>
    <mergeCell ref="E41:G41"/>
    <mergeCell ref="E42:G42"/>
    <mergeCell ref="E43:G43"/>
    <mergeCell ref="A6:D7"/>
    <mergeCell ref="A21:G21"/>
    <mergeCell ref="G24:G26"/>
    <mergeCell ref="B23:D23"/>
    <mergeCell ref="C28:D28"/>
    <mergeCell ref="E8:G8"/>
    <mergeCell ref="E63:G63"/>
    <mergeCell ref="F66:G66"/>
    <mergeCell ref="B69:D69"/>
    <mergeCell ref="F69:G69"/>
    <mergeCell ref="B33:D33"/>
    <mergeCell ref="B67:D67"/>
    <mergeCell ref="B53:D53"/>
    <mergeCell ref="E49:G49"/>
    <mergeCell ref="A65:D65"/>
    <mergeCell ref="E61:G61"/>
    <mergeCell ref="A72:G72"/>
    <mergeCell ref="D46:G46"/>
    <mergeCell ref="B54:D54"/>
    <mergeCell ref="A50:G50"/>
    <mergeCell ref="B63:D63"/>
    <mergeCell ref="E54:G54"/>
    <mergeCell ref="B52:D52"/>
    <mergeCell ref="B66:D66"/>
    <mergeCell ref="F65:G65"/>
    <mergeCell ref="E37:G37"/>
    <mergeCell ref="A109:G109"/>
    <mergeCell ref="A96:G96"/>
    <mergeCell ref="A99:G99"/>
    <mergeCell ref="A94:G94"/>
    <mergeCell ref="A107:G107"/>
    <mergeCell ref="A105:G105"/>
    <mergeCell ref="A103:G103"/>
    <mergeCell ref="A101:G101"/>
    <mergeCell ref="A98:G98"/>
    <mergeCell ref="E24:E26"/>
    <mergeCell ref="F24:F26"/>
    <mergeCell ref="E58:G58"/>
    <mergeCell ref="B58:D58"/>
    <mergeCell ref="B32:D32"/>
    <mergeCell ref="G27:G28"/>
    <mergeCell ref="A45:G45"/>
    <mergeCell ref="A35:G35"/>
    <mergeCell ref="B34:D34"/>
    <mergeCell ref="B41:D41"/>
    <mergeCell ref="A116:G116"/>
    <mergeCell ref="F68:G68"/>
    <mergeCell ref="B68:D68"/>
    <mergeCell ref="A110:G110"/>
    <mergeCell ref="A102:G102"/>
    <mergeCell ref="A78:G78"/>
    <mergeCell ref="A91:G91"/>
    <mergeCell ref="A100:G100"/>
    <mergeCell ref="A76:G76"/>
    <mergeCell ref="A81:G81"/>
    <mergeCell ref="A106:G106"/>
    <mergeCell ref="A97:G97"/>
    <mergeCell ref="A48:H48"/>
    <mergeCell ref="A49:C49"/>
    <mergeCell ref="B61:D61"/>
    <mergeCell ref="A84:G84"/>
    <mergeCell ref="A79:G79"/>
    <mergeCell ref="A80:G80"/>
    <mergeCell ref="A83:G83"/>
    <mergeCell ref="B55:D55"/>
  </mergeCells>
  <printOptions horizontalCentered="1"/>
  <pageMargins left="0.3937007874015748" right="0.3937007874015748" top="0.2755905511811024" bottom="0.2362204724409449" header="0" footer="0"/>
  <pageSetup fitToHeight="2" horizontalDpi="600" verticalDpi="600" orientation="portrait" paperSize="9" scale="41" r:id="rId3"/>
  <rowBreaks count="1" manualBreakCount="1">
    <brk id="81" min="1" max="6"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nikolaj.alekseev</dc:creator>
  <cp:keywords/>
  <dc:description/>
  <cp:lastModifiedBy>V</cp:lastModifiedBy>
  <cp:lastPrinted>2011-12-13T03:03:54Z</cp:lastPrinted>
  <dcterms:created xsi:type="dcterms:W3CDTF">2006-09-05T08:32:42Z</dcterms:created>
  <dcterms:modified xsi:type="dcterms:W3CDTF">2012-01-19T11:35:06Z</dcterms:modified>
  <cp:category/>
  <cp:version/>
  <cp:contentType/>
  <cp:contentStatus/>
</cp:coreProperties>
</file>